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4\Master File &amp; Race Results\"/>
    </mc:Choice>
  </mc:AlternateContent>
  <bookViews>
    <workbookView xWindow="240" yWindow="135" windowWidth="15480" windowHeight="7935"/>
  </bookViews>
  <sheets>
    <sheet name="2014 Season Series Scoring" sheetId="1" r:id="rId1"/>
    <sheet name="Race to the Pub" sheetId="10" state="hidden" r:id="rId2"/>
    <sheet name="All Member Summary" sheetId="11" state="hidden" r:id="rId3"/>
    <sheet name="RefSheet" sheetId="7" state="hidden" r:id="rId4"/>
    <sheet name="Various Handicaps" sheetId="12" state="hidden" r:id="rId5"/>
    <sheet name="Sheet1" sheetId="8" state="hidden" r:id="rId6"/>
  </sheets>
  <definedNames>
    <definedName name="_xlnm.Print_Area" localSheetId="0">'2014 Season Series Scoring'!$A$1:$O$19</definedName>
    <definedName name="_xlnm.Print_Area" localSheetId="2">'All Member Summary'!$A$1:$H$30</definedName>
    <definedName name="_xlnm.Print_Area" localSheetId="1">'Race to the Pub'!$A$8:$N$40</definedName>
    <definedName name="_xlnm.Print_Area" localSheetId="3">RefSheet!$A$1:$S$35</definedName>
  </definedNames>
  <calcPr calcId="152511"/>
</workbook>
</file>

<file path=xl/calcChain.xml><?xml version="1.0" encoding="utf-8"?>
<calcChain xmlns="http://schemas.openxmlformats.org/spreadsheetml/2006/main">
  <c r="AG53" i="1" l="1"/>
  <c r="AG52" i="1"/>
  <c r="AG51" i="1"/>
  <c r="AG50" i="1"/>
  <c r="AG49" i="1"/>
  <c r="AG42" i="1"/>
  <c r="AG41" i="1"/>
  <c r="AG40" i="1"/>
  <c r="AG39" i="1"/>
  <c r="AG38" i="1"/>
  <c r="AG31" i="1"/>
  <c r="AG30" i="1"/>
  <c r="AG29" i="1"/>
  <c r="AG28" i="1"/>
  <c r="AG27" i="1"/>
  <c r="AG26" i="1"/>
  <c r="AG25" i="1"/>
  <c r="AG17" i="1"/>
  <c r="AG16" i="1"/>
  <c r="AG15" i="1"/>
  <c r="AG13" i="1"/>
  <c r="AG12" i="1"/>
  <c r="AG11" i="1"/>
  <c r="P14" i="1" l="1"/>
  <c r="O14" i="1"/>
  <c r="AG14" i="1" s="1"/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Race Committee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V1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X13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 = 11+4 / 4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 = 11+4 / 4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DSQ</t>
        </r>
      </text>
    </comment>
    <comment ref="S25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T25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AD3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AE3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AB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AC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O4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Q5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V5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DNF = 3 + 1</t>
        </r>
      </text>
    </comment>
  </commentList>
</comments>
</file>

<file path=xl/sharedStrings.xml><?xml version="1.0" encoding="utf-8"?>
<sst xmlns="http://schemas.openxmlformats.org/spreadsheetml/2006/main" count="799" uniqueCount="168">
  <si>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</si>
  <si>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</si>
  <si>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</si>
  <si>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</si>
  <si>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</si>
  <si>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</si>
  <si>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</si>
  <si>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</si>
  <si>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</si>
  <si>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</si>
  <si>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</si>
  <si>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</si>
  <si>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</si>
  <si>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</si>
  <si>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</si>
  <si>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</si>
  <si>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</si>
  <si>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</si>
  <si>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</si>
  <si>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</si>
  <si>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</si>
  <si>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</si>
  <si>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</si>
  <si>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</si>
  <si>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</si>
  <si>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</si>
  <si>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</si>
  <si>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</si>
  <si>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</si>
  <si>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</si>
  <si>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</si>
  <si>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</si>
  <si>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</si>
  <si>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</si>
  <si>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</si>
  <si>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</si>
  <si>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</si>
  <si>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</si>
  <si>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</si>
  <si>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</si>
  <si>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</si>
  <si>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</si>
  <si>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</si>
  <si>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</si>
  <si>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</si>
  <si>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</si>
  <si>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</si>
  <si>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</si>
  <si>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</si>
  <si>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</si>
  <si>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</si>
  <si>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</si>
  <si>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</si>
  <si>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</si>
  <si>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</si>
  <si>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</si>
  <si>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</si>
  <si>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</si>
  <si>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</si>
  <si>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</si>
  <si>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</si>
  <si>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</si>
  <si>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</si>
  <si>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</si>
  <si>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</si>
  <si>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</si>
  <si>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</si>
  <si>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</si>
  <si>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</si>
  <si>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</si>
  <si>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</si>
  <si>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</si>
  <si>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</si>
  <si>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</si>
  <si>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</si>
  <si>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</si>
  <si>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</si>
  <si>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</si>
  <si>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</si>
  <si>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</si>
  <si>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</si>
  <si>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</si>
  <si>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</si>
  <si>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</si>
  <si>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</si>
  <si>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</si>
  <si>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</si>
  <si>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</si>
  <si>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</si>
  <si>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</si>
  <si>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</si>
  <si>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</si>
  <si>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</si>
  <si>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</si>
  <si>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</si>
  <si>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</si>
  <si>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</si>
  <si>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</si>
  <si>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</si>
  <si>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</si>
  <si>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</si>
  <si>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</si>
  <si>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</si>
  <si>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 ONE</t>
  </si>
  <si>
    <t>FLEET TWO</t>
  </si>
  <si>
    <t>FLEET THREE</t>
  </si>
  <si>
    <t>FLEET FOUR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</si>
  <si>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</si>
  <si>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</si>
  <si>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</si>
  <si>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</si>
  <si>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</si>
  <si>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</si>
  <si>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</si>
  <si>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</si>
  <si>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</si>
  <si>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Liberty</t>
  </si>
  <si>
    <t>Fenix</t>
  </si>
  <si>
    <t>C&amp;C 25 OB</t>
  </si>
  <si>
    <t>Avg All</t>
  </si>
  <si>
    <t>Avg B</t>
  </si>
  <si>
    <t>Avg A</t>
  </si>
  <si>
    <t>Avg C</t>
  </si>
  <si>
    <t>Min</t>
  </si>
  <si>
    <t>Max</t>
  </si>
  <si>
    <t>J22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</si>
  <si>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</si>
  <si>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</si>
  <si>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</si>
  <si>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</si>
  <si>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</si>
  <si>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</si>
  <si>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</si>
  <si>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</si>
  <si>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</si>
  <si>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Schiable</t>
  </si>
  <si>
    <t>Catch 22</t>
  </si>
  <si>
    <t>Finish Time*</t>
  </si>
  <si>
    <t>DNS</t>
  </si>
  <si>
    <t>RACE # 1</t>
  </si>
  <si>
    <t/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</si>
  <si>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</si>
  <si>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</si>
  <si>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</si>
  <si>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</si>
  <si>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</si>
  <si>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</si>
  <si>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</si>
  <si>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</si>
  <si>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Cancelled</t>
  </si>
  <si>
    <t>Blackwater Yacht Racing Association</t>
  </si>
  <si>
    <t>&lt; ----Yellow cells are throw out races</t>
  </si>
  <si>
    <t>&lt; ----Red indciates not enough races to qualify for the series</t>
  </si>
  <si>
    <t>&lt; ----Scores with a red triangle in the corner are scores for Race Committee service.</t>
  </si>
  <si>
    <t>Four (4) Races are required to qualify for series</t>
  </si>
  <si>
    <t>Fall</t>
  </si>
  <si>
    <t>Gillespie</t>
  </si>
  <si>
    <t>King Bill's Revenge</t>
  </si>
  <si>
    <t>San Juan 21</t>
  </si>
  <si>
    <t>RC</t>
  </si>
  <si>
    <t>StressLess</t>
  </si>
  <si>
    <t>Norse Raider</t>
  </si>
  <si>
    <t>Spring</t>
  </si>
  <si>
    <t>Rank</t>
  </si>
  <si>
    <t>Races
Run (10 min)</t>
  </si>
  <si>
    <t>Avg
best
10</t>
  </si>
  <si>
    <t>DNQ</t>
  </si>
  <si>
    <t xml:space="preserve">  2014 Season Series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</si>
</sst>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3" borderId="0" xfId="0" applyFill="1"/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6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0" fontId="5" fillId="10" borderId="0" xfId="0" applyFont="1" applyFill="1"/>
    <xf numFmtId="0" fontId="5" fillId="10" borderId="0" xfId="0" quotePrefix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10" borderId="0" xfId="0" applyFont="1" applyFill="1"/>
    <xf numFmtId="0" fontId="4" fillId="10" borderId="0" xfId="0" applyFont="1" applyFill="1" applyAlignment="1">
      <alignment horizontal="left"/>
    </xf>
    <xf numFmtId="0" fontId="4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0" xfId="0" applyFont="1" applyFill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9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0" fontId="0" fillId="3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 applyAlignment="1">
      <alignment horizontal="left"/>
    </xf>
    <xf numFmtId="0" fontId="0" fillId="10" borderId="1" xfId="0" applyFont="1" applyFill="1" applyBorder="1"/>
    <xf numFmtId="0" fontId="0" fillId="5" borderId="0" xfId="0" applyFont="1" applyFill="1"/>
    <xf numFmtId="0" fontId="12" fillId="5" borderId="0" xfId="0" applyFont="1" applyFill="1" applyAlignment="1">
      <alignment horizontal="center"/>
    </xf>
    <xf numFmtId="0" fontId="0" fillId="5" borderId="0" xfId="0" applyFont="1" applyFill="1" applyBorder="1"/>
    <xf numFmtId="0" fontId="12" fillId="0" borderId="0" xfId="0" applyFont="1"/>
    <xf numFmtId="0" fontId="0" fillId="9" borderId="0" xfId="0" applyFont="1" applyFill="1"/>
    <xf numFmtId="0" fontId="0" fillId="8" borderId="0" xfId="0" applyFont="1" applyFill="1"/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/>
    <xf numFmtId="2" fontId="11" fillId="0" borderId="0" xfId="0" applyNumberFormat="1" applyFont="1" applyBorder="1"/>
    <xf numFmtId="0" fontId="0" fillId="11" borderId="0" xfId="0" applyFont="1" applyFill="1"/>
    <xf numFmtId="0" fontId="0" fillId="11" borderId="0" xfId="0" applyFont="1" applyFill="1" applyBorder="1"/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2" fontId="11" fillId="0" borderId="1" xfId="0" applyNumberFormat="1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12" borderId="0" xfId="0" applyFont="1" applyFill="1"/>
    <xf numFmtId="0" fontId="0" fillId="1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46"/>
  <sheetViews>
    <sheetView tabSelected="1" zoomScaleNormal="100" workbookViewId="0">
      <selection activeCell="AF8" sqref="AF8:AF53"/>
    </sheetView>
  </sheetViews>
  <sheetFormatPr defaultRowHeight="15" x14ac:dyDescent="0.25"/>
  <cols>
    <col min="1" max="1" width="18.42578125" style="52" bestFit="1" customWidth="1"/>
    <col min="2" max="2" width="19.28515625" style="52" customWidth="1"/>
    <col min="3" max="3" width="11.28515625" style="52" hidden="1" customWidth="1"/>
    <col min="4" max="4" width="8" style="52" hidden="1" customWidth="1"/>
    <col min="5" max="5" width="18.42578125" style="52" customWidth="1"/>
    <col min="6" max="6" width="10.5703125" style="52" hidden="1" customWidth="1"/>
    <col min="7" max="7" width="8.7109375" style="52" hidden="1" customWidth="1"/>
    <col min="8" max="8" width="10.7109375" style="52" hidden="1" customWidth="1"/>
    <col min="9" max="9" width="9.140625" style="52" hidden="1" customWidth="1"/>
    <col min="10" max="10" width="10.7109375" style="52" hidden="1" customWidth="1"/>
    <col min="11" max="12" width="8.7109375" style="52" hidden="1" customWidth="1"/>
    <col min="13" max="14" width="9.140625" style="52" hidden="1" customWidth="1"/>
    <col min="15" max="15" width="8.7109375" style="52" customWidth="1"/>
    <col min="16" max="16" width="9.140625" style="52"/>
    <col min="17" max="17" width="8.85546875" style="52" customWidth="1"/>
    <col min="18" max="22" width="9.140625" style="52"/>
    <col min="23" max="23" width="2.7109375" style="52" customWidth="1"/>
    <col min="24" max="24" width="9.140625" style="53"/>
    <col min="25" max="25" width="9.140625" style="52"/>
    <col min="26" max="31" width="9.140625" style="53"/>
    <col min="32" max="32" width="2.7109375" style="52" customWidth="1"/>
    <col min="33" max="33" width="16.42578125" style="52" customWidth="1"/>
    <col min="34" max="35" width="9.140625" style="53"/>
    <col min="36" max="36" width="12.7109375" style="52" bestFit="1" customWidth="1"/>
    <col min="37" max="37" width="17.85546875" style="52" bestFit="1" customWidth="1"/>
    <col min="38" max="16384" width="9.140625" style="52"/>
  </cols>
  <sheetData>
    <row r="1" spans="1:4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 t="s">
        <v>150</v>
      </c>
      <c r="P1" s="50"/>
      <c r="Q1" s="50"/>
      <c r="R1" s="50"/>
      <c r="S1" s="50"/>
      <c r="T1" s="50"/>
      <c r="U1" s="50"/>
      <c r="V1" s="50"/>
      <c r="W1" s="50"/>
      <c r="X1" s="51"/>
      <c r="Y1" s="48"/>
      <c r="Z1" s="51"/>
      <c r="AA1" s="51"/>
      <c r="AB1" s="51"/>
      <c r="AC1" s="51"/>
      <c r="AD1" s="51"/>
      <c r="AE1" s="104"/>
      <c r="AF1" s="80"/>
      <c r="AG1" s="80"/>
      <c r="AH1" s="104"/>
      <c r="AI1" s="104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 t="s">
        <v>167</v>
      </c>
      <c r="P2" s="50"/>
      <c r="Q2" s="50"/>
      <c r="R2" s="50"/>
      <c r="S2" s="50"/>
      <c r="T2" s="50"/>
      <c r="U2" s="50"/>
      <c r="V2" s="50"/>
      <c r="W2" s="50"/>
      <c r="X2" s="51"/>
      <c r="Y2" s="48"/>
      <c r="Z2" s="51"/>
      <c r="AA2" s="51"/>
      <c r="AB2" s="51"/>
      <c r="AC2" s="51"/>
      <c r="AD2" s="51"/>
      <c r="AE2" s="104"/>
      <c r="AF2" s="80"/>
      <c r="AG2" s="80"/>
      <c r="AH2" s="104"/>
      <c r="AI2" s="104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5" x14ac:dyDescent="0.25">
      <c r="A3" s="42" t="s">
        <v>154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/>
      <c r="Q3" s="50"/>
      <c r="R3" s="50"/>
      <c r="S3" s="50"/>
      <c r="T3" s="50"/>
      <c r="U3" s="50"/>
      <c r="V3" s="50"/>
      <c r="W3" s="50"/>
      <c r="X3" s="51"/>
      <c r="Y3" s="48"/>
      <c r="Z3" s="51"/>
      <c r="AA3" s="51"/>
      <c r="AB3" s="51"/>
      <c r="AC3" s="51"/>
      <c r="AD3" s="51"/>
      <c r="AE3" s="104"/>
      <c r="AF3" s="80"/>
      <c r="AG3" s="80"/>
      <c r="AH3" s="104"/>
      <c r="AI3" s="104"/>
      <c r="AJ3" s="80"/>
      <c r="AK3" s="80"/>
      <c r="AL3" s="80"/>
      <c r="AM3" s="80"/>
      <c r="AN3" s="80"/>
      <c r="AO3" s="80"/>
      <c r="AP3" s="80"/>
      <c r="AQ3" s="80"/>
      <c r="AR3" s="80"/>
      <c r="AS3" s="80"/>
    </row>
    <row r="4" spans="1:45" x14ac:dyDescent="0.25">
      <c r="A4" s="54"/>
      <c r="B4" s="43" t="s">
        <v>151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50"/>
      <c r="Q4" s="50"/>
      <c r="R4" s="50"/>
      <c r="S4" s="50"/>
      <c r="T4" s="50"/>
      <c r="U4" s="50"/>
      <c r="V4" s="50"/>
      <c r="W4" s="50"/>
      <c r="X4" s="51"/>
      <c r="Y4" s="48"/>
      <c r="Z4" s="51"/>
      <c r="AA4" s="51"/>
      <c r="AB4" s="51"/>
      <c r="AC4" s="51"/>
      <c r="AD4" s="51"/>
      <c r="AE4" s="104"/>
      <c r="AF4" s="80"/>
      <c r="AG4" s="80"/>
      <c r="AH4" s="104"/>
      <c r="AI4" s="104"/>
      <c r="AJ4" s="80"/>
      <c r="AK4" s="80"/>
      <c r="AL4" s="80"/>
      <c r="AM4" s="80"/>
      <c r="AN4" s="80"/>
      <c r="AO4" s="80"/>
      <c r="AP4" s="80"/>
      <c r="AQ4" s="80"/>
      <c r="AR4" s="80"/>
      <c r="AS4" s="80"/>
    </row>
    <row r="5" spans="1:45" x14ac:dyDescent="0.25">
      <c r="A5" s="55"/>
      <c r="B5" s="43" t="s">
        <v>152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50"/>
      <c r="Q5" s="50"/>
      <c r="R5" s="50"/>
      <c r="S5" s="50"/>
      <c r="T5" s="50"/>
      <c r="U5" s="50"/>
      <c r="V5" s="50"/>
      <c r="W5" s="50"/>
      <c r="X5" s="51"/>
      <c r="Y5" s="48"/>
      <c r="Z5" s="51"/>
      <c r="AA5" s="51"/>
      <c r="AB5" s="51"/>
      <c r="AC5" s="51"/>
      <c r="AD5" s="51"/>
      <c r="AE5" s="104"/>
      <c r="AF5" s="80"/>
      <c r="AG5" s="80"/>
      <c r="AH5" s="104"/>
      <c r="AI5" s="104"/>
      <c r="AJ5" s="80"/>
      <c r="AK5" s="80"/>
      <c r="AL5" s="80"/>
      <c r="AM5" s="80"/>
      <c r="AN5" s="80"/>
      <c r="AO5" s="80"/>
      <c r="AP5" s="80"/>
      <c r="AQ5" s="80"/>
      <c r="AR5" s="80"/>
      <c r="AS5" s="80"/>
    </row>
    <row r="6" spans="1:45" x14ac:dyDescent="0.25">
      <c r="A6" s="56"/>
      <c r="B6" s="43" t="s">
        <v>153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0"/>
      <c r="Q6" s="50"/>
      <c r="R6" s="50"/>
      <c r="S6" s="50"/>
      <c r="T6" s="50"/>
      <c r="U6" s="50"/>
      <c r="V6" s="50"/>
      <c r="W6" s="50"/>
      <c r="X6" s="51"/>
      <c r="Y6" s="48"/>
      <c r="Z6" s="51"/>
      <c r="AA6" s="51"/>
      <c r="AB6" s="51"/>
      <c r="AC6" s="51"/>
      <c r="AD6" s="51"/>
      <c r="AE6" s="104"/>
      <c r="AF6" s="80"/>
      <c r="AG6" s="80"/>
      <c r="AH6" s="104"/>
      <c r="AI6" s="104"/>
      <c r="AJ6" s="80"/>
      <c r="AK6" s="80"/>
      <c r="AL6" s="80"/>
      <c r="AM6" s="80"/>
      <c r="AN6" s="80"/>
      <c r="AO6" s="80"/>
      <c r="AP6" s="80"/>
      <c r="AQ6" s="80"/>
      <c r="AR6" s="80"/>
      <c r="AS6" s="80"/>
    </row>
    <row r="7" spans="1:45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7" t="s">
        <v>149</v>
      </c>
      <c r="S7" s="48"/>
      <c r="T7" s="48"/>
      <c r="U7" s="48"/>
      <c r="V7" s="48"/>
      <c r="W7" s="48"/>
      <c r="X7" s="51"/>
      <c r="Y7" s="57" t="s">
        <v>149</v>
      </c>
      <c r="Z7" s="51"/>
      <c r="AA7" s="57" t="s">
        <v>149</v>
      </c>
      <c r="AB7" s="51"/>
      <c r="AC7" s="51"/>
      <c r="AD7" s="51"/>
      <c r="AE7" s="104"/>
      <c r="AF7" s="80"/>
      <c r="AG7" s="80"/>
      <c r="AH7" s="104"/>
      <c r="AI7" s="104"/>
      <c r="AJ7" s="80"/>
      <c r="AK7" s="80"/>
      <c r="AL7" s="80"/>
      <c r="AM7" s="80"/>
      <c r="AN7" s="80"/>
      <c r="AO7" s="80"/>
      <c r="AP7" s="80"/>
      <c r="AQ7" s="80"/>
      <c r="AR7" s="80"/>
      <c r="AS7" s="80"/>
    </row>
    <row r="8" spans="1:45" x14ac:dyDescent="0.25">
      <c r="A8" s="58" t="s">
        <v>103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 t="s">
        <v>162</v>
      </c>
      <c r="P8" s="59" t="s">
        <v>162</v>
      </c>
      <c r="Q8" s="59" t="s">
        <v>162</v>
      </c>
      <c r="R8" s="59" t="s">
        <v>162</v>
      </c>
      <c r="S8" s="59" t="s">
        <v>162</v>
      </c>
      <c r="T8" s="59" t="s">
        <v>162</v>
      </c>
      <c r="U8" s="59" t="s">
        <v>162</v>
      </c>
      <c r="V8" s="59" t="s">
        <v>162</v>
      </c>
      <c r="W8" s="105"/>
      <c r="X8" s="60" t="s">
        <v>155</v>
      </c>
      <c r="Y8" s="60" t="s">
        <v>155</v>
      </c>
      <c r="Z8" s="60" t="s">
        <v>155</v>
      </c>
      <c r="AA8" s="60" t="s">
        <v>155</v>
      </c>
      <c r="AB8" s="60" t="s">
        <v>155</v>
      </c>
      <c r="AC8" s="60" t="s">
        <v>155</v>
      </c>
      <c r="AD8" s="60" t="s">
        <v>155</v>
      </c>
      <c r="AE8" s="60" t="s">
        <v>155</v>
      </c>
      <c r="AF8" s="105"/>
      <c r="AG8" s="58"/>
      <c r="AH8" s="58"/>
      <c r="AI8" s="58"/>
      <c r="AJ8" s="58"/>
      <c r="AK8" s="58"/>
      <c r="AL8" s="80"/>
      <c r="AM8" s="80"/>
      <c r="AN8" s="80"/>
      <c r="AO8" s="80"/>
      <c r="AP8" s="80"/>
      <c r="AQ8" s="80"/>
      <c r="AR8" s="80"/>
      <c r="AS8" s="80"/>
    </row>
    <row r="9" spans="1:45" s="62" customFormat="1" ht="45" x14ac:dyDescent="0.25">
      <c r="A9" s="18"/>
      <c r="B9" s="18"/>
      <c r="C9" s="18"/>
      <c r="D9" s="18"/>
      <c r="E9" s="18"/>
      <c r="F9" s="18"/>
      <c r="G9" s="45" t="s">
        <v>2</v>
      </c>
      <c r="H9" s="45"/>
      <c r="I9" s="45" t="s">
        <v>3</v>
      </c>
      <c r="J9" s="45"/>
      <c r="K9" s="45" t="s">
        <v>4</v>
      </c>
      <c r="L9" s="45"/>
      <c r="M9" s="44" t="s">
        <v>56</v>
      </c>
      <c r="N9" s="44" t="s">
        <v>57</v>
      </c>
      <c r="O9" s="44" t="s">
        <v>141</v>
      </c>
      <c r="P9" s="44" t="s">
        <v>142</v>
      </c>
      <c r="Q9" s="44" t="s">
        <v>143</v>
      </c>
      <c r="R9" s="44" t="s">
        <v>144</v>
      </c>
      <c r="S9" s="44" t="s">
        <v>145</v>
      </c>
      <c r="T9" s="44" t="s">
        <v>146</v>
      </c>
      <c r="U9" s="44" t="s">
        <v>147</v>
      </c>
      <c r="V9" s="44" t="s">
        <v>148</v>
      </c>
      <c r="W9" s="106"/>
      <c r="X9" s="44" t="s">
        <v>141</v>
      </c>
      <c r="Y9" s="44" t="s">
        <v>142</v>
      </c>
      <c r="Z9" s="44" t="s">
        <v>143</v>
      </c>
      <c r="AA9" s="44" t="s">
        <v>144</v>
      </c>
      <c r="AB9" s="44" t="s">
        <v>145</v>
      </c>
      <c r="AC9" s="44" t="s">
        <v>146</v>
      </c>
      <c r="AD9" s="44" t="s">
        <v>147</v>
      </c>
      <c r="AE9" s="44" t="s">
        <v>148</v>
      </c>
      <c r="AF9" s="106"/>
      <c r="AG9" s="100" t="s">
        <v>164</v>
      </c>
      <c r="AH9" s="100" t="s">
        <v>165</v>
      </c>
      <c r="AI9" s="101" t="s">
        <v>163</v>
      </c>
      <c r="AJ9" s="99" t="s">
        <v>0</v>
      </c>
      <c r="AK9" s="99" t="s">
        <v>62</v>
      </c>
      <c r="AL9" s="61"/>
      <c r="AM9" s="61"/>
      <c r="AN9" s="61"/>
      <c r="AO9" s="61"/>
      <c r="AP9" s="61"/>
      <c r="AQ9" s="61"/>
      <c r="AR9" s="61"/>
      <c r="AS9" s="61"/>
    </row>
    <row r="10" spans="1:45" s="62" customFormat="1" x14ac:dyDescent="0.25">
      <c r="A10" s="44" t="s">
        <v>0</v>
      </c>
      <c r="B10" s="44" t="s">
        <v>62</v>
      </c>
      <c r="C10" s="44" t="s">
        <v>17</v>
      </c>
      <c r="D10" s="44" t="s">
        <v>50</v>
      </c>
      <c r="E10" s="44" t="s">
        <v>1</v>
      </c>
      <c r="F10" s="44" t="s">
        <v>27</v>
      </c>
      <c r="G10" s="44" t="s">
        <v>8</v>
      </c>
      <c r="H10" s="44" t="s">
        <v>9</v>
      </c>
      <c r="I10" s="44" t="s">
        <v>8</v>
      </c>
      <c r="J10" s="44" t="s">
        <v>9</v>
      </c>
      <c r="K10" s="44" t="s">
        <v>10</v>
      </c>
      <c r="L10" s="44" t="s">
        <v>11</v>
      </c>
      <c r="M10" s="44" t="s">
        <v>5</v>
      </c>
      <c r="N10" s="44" t="s">
        <v>6</v>
      </c>
      <c r="O10" s="44" t="s">
        <v>7</v>
      </c>
      <c r="P10" s="44" t="s">
        <v>7</v>
      </c>
      <c r="Q10" s="44" t="s">
        <v>7</v>
      </c>
      <c r="R10" s="44" t="s">
        <v>7</v>
      </c>
      <c r="S10" s="44" t="s">
        <v>7</v>
      </c>
      <c r="T10" s="44" t="s">
        <v>7</v>
      </c>
      <c r="U10" s="44" t="s">
        <v>7</v>
      </c>
      <c r="V10" s="44" t="s">
        <v>7</v>
      </c>
      <c r="W10" s="106"/>
      <c r="X10" s="44" t="s">
        <v>7</v>
      </c>
      <c r="Y10" s="44" t="s">
        <v>7</v>
      </c>
      <c r="Z10" s="44" t="s">
        <v>7</v>
      </c>
      <c r="AA10" s="44" t="s">
        <v>7</v>
      </c>
      <c r="AB10" s="44" t="s">
        <v>7</v>
      </c>
      <c r="AC10" s="44" t="s">
        <v>7</v>
      </c>
      <c r="AD10" s="44" t="s">
        <v>7</v>
      </c>
      <c r="AE10" s="44" t="s">
        <v>7</v>
      </c>
      <c r="AF10" s="106"/>
      <c r="AH10" s="63"/>
      <c r="AI10" s="63"/>
      <c r="AL10" s="61"/>
      <c r="AM10" s="61"/>
      <c r="AN10" s="61"/>
      <c r="AO10" s="61"/>
      <c r="AP10" s="61"/>
      <c r="AQ10" s="61"/>
      <c r="AR10" s="61"/>
      <c r="AS10" s="61"/>
    </row>
    <row r="11" spans="1:45" s="62" customFormat="1" ht="20.100000000000001" customHeight="1" x14ac:dyDescent="0.25">
      <c r="A11" s="64" t="s">
        <v>13</v>
      </c>
      <c r="B11" s="64" t="s">
        <v>66</v>
      </c>
      <c r="C11" s="64"/>
      <c r="D11" s="64"/>
      <c r="E11" s="65" t="s">
        <v>16</v>
      </c>
      <c r="F11" s="65">
        <v>3511</v>
      </c>
      <c r="G11" s="65">
        <v>170</v>
      </c>
      <c r="H11" s="65">
        <v>185</v>
      </c>
      <c r="I11" s="66">
        <v>0.93457943925233644</v>
      </c>
      <c r="J11" s="66" t="s">
        <v>140</v>
      </c>
      <c r="K11" s="65">
        <v>67</v>
      </c>
      <c r="L11" s="65">
        <v>27</v>
      </c>
      <c r="M11" s="67">
        <v>67.45</v>
      </c>
      <c r="N11" s="67">
        <v>63.037383177570092</v>
      </c>
      <c r="O11" s="54">
        <v>2</v>
      </c>
      <c r="P11" s="65">
        <v>1</v>
      </c>
      <c r="Q11" s="65">
        <v>1</v>
      </c>
      <c r="R11" s="68"/>
      <c r="S11" s="65">
        <v>2</v>
      </c>
      <c r="T11" s="65">
        <v>1</v>
      </c>
      <c r="U11" s="65">
        <v>1.25</v>
      </c>
      <c r="V11" s="65">
        <v>1.25</v>
      </c>
      <c r="W11" s="106"/>
      <c r="X11" s="69">
        <v>1</v>
      </c>
      <c r="Y11" s="68"/>
      <c r="Z11" s="69">
        <v>1</v>
      </c>
      <c r="AA11" s="68"/>
      <c r="AB11" s="69">
        <v>1</v>
      </c>
      <c r="AC11" s="70">
        <v>2</v>
      </c>
      <c r="AD11" s="70">
        <v>3</v>
      </c>
      <c r="AE11" s="69">
        <v>1</v>
      </c>
      <c r="AF11" s="106"/>
      <c r="AG11" s="97">
        <f>COUNT(O11:AE11)</f>
        <v>13</v>
      </c>
      <c r="AH11" s="98">
        <v>1.1499999999999999</v>
      </c>
      <c r="AI11" s="97">
        <v>1</v>
      </c>
      <c r="AJ11" s="64" t="s">
        <v>13</v>
      </c>
      <c r="AK11" s="64" t="s">
        <v>66</v>
      </c>
      <c r="AL11" s="61"/>
      <c r="AM11" s="61"/>
      <c r="AN11" s="61"/>
      <c r="AO11" s="61"/>
      <c r="AP11" s="61"/>
      <c r="AQ11" s="61"/>
      <c r="AR11" s="61"/>
      <c r="AS11" s="61"/>
    </row>
    <row r="12" spans="1:45" s="62" customFormat="1" ht="20.100000000000001" customHeight="1" x14ac:dyDescent="0.25">
      <c r="A12" s="64" t="s">
        <v>12</v>
      </c>
      <c r="B12" s="64" t="s">
        <v>63</v>
      </c>
      <c r="C12" s="64"/>
      <c r="D12" s="64"/>
      <c r="E12" s="65" t="s">
        <v>16</v>
      </c>
      <c r="F12" s="65">
        <v>2792</v>
      </c>
      <c r="G12" s="65">
        <v>170</v>
      </c>
      <c r="H12" s="65">
        <v>185</v>
      </c>
      <c r="I12" s="66">
        <v>0.93457943925233644</v>
      </c>
      <c r="J12" s="66" t="s">
        <v>140</v>
      </c>
      <c r="K12" s="65">
        <v>65</v>
      </c>
      <c r="L12" s="65">
        <v>45</v>
      </c>
      <c r="M12" s="67">
        <v>65.75</v>
      </c>
      <c r="N12" s="67">
        <v>61.44859813084112</v>
      </c>
      <c r="O12" s="65">
        <v>1</v>
      </c>
      <c r="P12" s="65">
        <v>2</v>
      </c>
      <c r="Q12" s="65">
        <v>2</v>
      </c>
      <c r="R12" s="68"/>
      <c r="S12" s="65">
        <v>1</v>
      </c>
      <c r="T12" s="54">
        <v>3</v>
      </c>
      <c r="U12" s="65">
        <v>2</v>
      </c>
      <c r="V12" s="65">
        <v>2</v>
      </c>
      <c r="W12" s="106"/>
      <c r="X12" s="69">
        <v>2</v>
      </c>
      <c r="Y12" s="68"/>
      <c r="Z12" s="70">
        <v>3</v>
      </c>
      <c r="AA12" s="68"/>
      <c r="AB12" s="69">
        <v>2</v>
      </c>
      <c r="AC12" s="69">
        <v>1</v>
      </c>
      <c r="AD12" s="69">
        <v>1</v>
      </c>
      <c r="AE12" s="70">
        <v>2</v>
      </c>
      <c r="AF12" s="106"/>
      <c r="AG12" s="97">
        <f>COUNT(O12:AE12)</f>
        <v>13</v>
      </c>
      <c r="AH12" s="98">
        <v>1.6</v>
      </c>
      <c r="AI12" s="97">
        <v>2</v>
      </c>
      <c r="AJ12" s="64" t="s">
        <v>12</v>
      </c>
      <c r="AK12" s="64" t="s">
        <v>63</v>
      </c>
      <c r="AL12" s="61"/>
      <c r="AM12" s="61"/>
      <c r="AN12" s="61"/>
      <c r="AO12" s="61"/>
      <c r="AP12" s="61"/>
      <c r="AQ12" s="61"/>
      <c r="AR12" s="61"/>
      <c r="AS12" s="61"/>
    </row>
    <row r="13" spans="1:45" s="62" customFormat="1" ht="20.100000000000001" customHeight="1" x14ac:dyDescent="0.25">
      <c r="A13" s="64" t="s">
        <v>15</v>
      </c>
      <c r="B13" s="64" t="s">
        <v>65</v>
      </c>
      <c r="C13" s="64"/>
      <c r="D13" s="64"/>
      <c r="E13" s="65" t="s">
        <v>16</v>
      </c>
      <c r="F13" s="65">
        <v>1742</v>
      </c>
      <c r="G13" s="65">
        <v>170</v>
      </c>
      <c r="H13" s="65">
        <v>185</v>
      </c>
      <c r="I13" s="66">
        <v>0.93457943925233644</v>
      </c>
      <c r="J13" s="66" t="s">
        <v>140</v>
      </c>
      <c r="K13" s="65">
        <v>70</v>
      </c>
      <c r="L13" s="65">
        <v>24</v>
      </c>
      <c r="M13" s="67">
        <v>70.400000000000006</v>
      </c>
      <c r="N13" s="67">
        <v>65.794392523364493</v>
      </c>
      <c r="O13" s="65">
        <v>3</v>
      </c>
      <c r="P13" s="65">
        <v>3</v>
      </c>
      <c r="Q13" s="65">
        <v>3</v>
      </c>
      <c r="R13" s="68"/>
      <c r="S13" s="54">
        <v>4</v>
      </c>
      <c r="T13" s="65">
        <v>2</v>
      </c>
      <c r="U13" s="65">
        <v>1</v>
      </c>
      <c r="V13" s="65">
        <v>1</v>
      </c>
      <c r="W13" s="106"/>
      <c r="X13" s="69">
        <v>2.5</v>
      </c>
      <c r="Y13" s="68"/>
      <c r="Z13" s="69">
        <v>2</v>
      </c>
      <c r="AA13" s="68"/>
      <c r="AB13" s="69">
        <v>3</v>
      </c>
      <c r="AC13" s="70">
        <v>3</v>
      </c>
      <c r="AD13" s="69">
        <v>2</v>
      </c>
      <c r="AE13" s="70">
        <v>3</v>
      </c>
      <c r="AF13" s="106"/>
      <c r="AG13" s="97">
        <f>COUNT(O13:AE13)</f>
        <v>13</v>
      </c>
      <c r="AH13" s="98">
        <v>2.15</v>
      </c>
      <c r="AI13" s="97">
        <v>3</v>
      </c>
      <c r="AJ13" s="64" t="s">
        <v>15</v>
      </c>
      <c r="AK13" s="64" t="s">
        <v>65</v>
      </c>
      <c r="AL13" s="61"/>
      <c r="AM13" s="61"/>
      <c r="AN13" s="61"/>
      <c r="AO13" s="61"/>
      <c r="AP13" s="61"/>
      <c r="AQ13" s="61"/>
      <c r="AR13" s="61"/>
      <c r="AS13" s="61"/>
    </row>
    <row r="14" spans="1:45" s="62" customFormat="1" ht="20.100000000000001" customHeight="1" x14ac:dyDescent="0.25">
      <c r="A14" s="64" t="s">
        <v>14</v>
      </c>
      <c r="B14" s="64" t="s">
        <v>64</v>
      </c>
      <c r="C14" s="64"/>
      <c r="D14" s="64"/>
      <c r="E14" s="65" t="s">
        <v>16</v>
      </c>
      <c r="F14" s="65">
        <v>1024</v>
      </c>
      <c r="G14" s="65">
        <v>170</v>
      </c>
      <c r="H14" s="65">
        <v>185</v>
      </c>
      <c r="I14" s="66">
        <v>0.93457943925233644</v>
      </c>
      <c r="J14" s="66" t="s">
        <v>140</v>
      </c>
      <c r="K14" s="65"/>
      <c r="L14" s="65"/>
      <c r="M14" s="67" t="s">
        <v>93</v>
      </c>
      <c r="N14" s="67" t="s">
        <v>93</v>
      </c>
      <c r="O14" s="65">
        <f>(11+4)/4</f>
        <v>3.75</v>
      </c>
      <c r="P14" s="65">
        <f>(11+4)/4</f>
        <v>3.75</v>
      </c>
      <c r="Q14" s="65">
        <v>4</v>
      </c>
      <c r="R14" s="68"/>
      <c r="S14" s="65">
        <v>3</v>
      </c>
      <c r="T14" s="65">
        <v>4</v>
      </c>
      <c r="U14" s="65" t="s">
        <v>93</v>
      </c>
      <c r="V14" s="65" t="s">
        <v>93</v>
      </c>
      <c r="W14" s="106"/>
      <c r="X14" s="69"/>
      <c r="Y14" s="68"/>
      <c r="Z14" s="69"/>
      <c r="AA14" s="68"/>
      <c r="AB14" s="69"/>
      <c r="AC14" s="69"/>
      <c r="AD14" s="69"/>
      <c r="AE14" s="69"/>
      <c r="AF14" s="106"/>
      <c r="AG14" s="55">
        <f>COUNT(O14:AE14)</f>
        <v>5</v>
      </c>
      <c r="AH14" s="55" t="s">
        <v>166</v>
      </c>
      <c r="AI14" s="55"/>
      <c r="AJ14" s="64" t="s">
        <v>14</v>
      </c>
      <c r="AK14" s="64" t="s">
        <v>64</v>
      </c>
      <c r="AL14" s="61"/>
      <c r="AM14" s="61"/>
      <c r="AN14" s="61"/>
      <c r="AO14" s="61"/>
      <c r="AP14" s="61"/>
      <c r="AQ14" s="61"/>
      <c r="AR14" s="61"/>
      <c r="AS14" s="61"/>
    </row>
    <row r="15" spans="1:45" s="62" customFormat="1" ht="20.100000000000001" customHeight="1" x14ac:dyDescent="0.25">
      <c r="A15" s="64" t="s">
        <v>60</v>
      </c>
      <c r="B15" s="64" t="s">
        <v>67</v>
      </c>
      <c r="C15" s="64"/>
      <c r="D15" s="64"/>
      <c r="E15" s="65" t="s">
        <v>16</v>
      </c>
      <c r="F15" s="65">
        <v>1248</v>
      </c>
      <c r="G15" s="65">
        <v>170</v>
      </c>
      <c r="H15" s="65">
        <v>185</v>
      </c>
      <c r="I15" s="66">
        <v>0.93457943925233644</v>
      </c>
      <c r="J15" s="66" t="s">
        <v>140</v>
      </c>
      <c r="K15" s="65"/>
      <c r="L15" s="65"/>
      <c r="M15" s="67" t="s">
        <v>93</v>
      </c>
      <c r="N15" s="67" t="s">
        <v>93</v>
      </c>
      <c r="O15" s="65" t="s">
        <v>93</v>
      </c>
      <c r="P15" s="64" t="s">
        <v>93</v>
      </c>
      <c r="Q15" s="65">
        <v>6</v>
      </c>
      <c r="R15" s="68"/>
      <c r="S15" s="65" t="s">
        <v>93</v>
      </c>
      <c r="T15" s="65" t="s">
        <v>93</v>
      </c>
      <c r="U15" s="65" t="s">
        <v>93</v>
      </c>
      <c r="V15" s="65"/>
      <c r="W15" s="106"/>
      <c r="X15" s="69">
        <v>4</v>
      </c>
      <c r="Y15" s="68"/>
      <c r="Z15" s="69"/>
      <c r="AA15" s="68"/>
      <c r="AB15" s="69">
        <v>5</v>
      </c>
      <c r="AC15" s="69">
        <v>6</v>
      </c>
      <c r="AD15" s="69"/>
      <c r="AE15" s="69"/>
      <c r="AF15" s="106"/>
      <c r="AG15" s="55">
        <f>COUNT(O15:AE15)</f>
        <v>4</v>
      </c>
      <c r="AH15" s="55" t="s">
        <v>166</v>
      </c>
      <c r="AI15" s="55"/>
      <c r="AJ15" s="64" t="s">
        <v>60</v>
      </c>
      <c r="AK15" s="64" t="s">
        <v>67</v>
      </c>
      <c r="AL15" s="61"/>
      <c r="AM15" s="61"/>
      <c r="AN15" s="61"/>
      <c r="AO15" s="61"/>
      <c r="AP15" s="61"/>
      <c r="AQ15" s="61"/>
      <c r="AR15" s="61"/>
      <c r="AS15" s="61"/>
    </row>
    <row r="16" spans="1:45" s="62" customFormat="1" x14ac:dyDescent="0.25">
      <c r="A16" s="71" t="s">
        <v>20</v>
      </c>
      <c r="B16" s="71" t="s">
        <v>160</v>
      </c>
      <c r="E16" s="72" t="s">
        <v>25</v>
      </c>
      <c r="O16" s="73"/>
      <c r="P16" s="73"/>
      <c r="Q16" s="73"/>
      <c r="R16" s="73"/>
      <c r="S16" s="73"/>
      <c r="T16" s="73"/>
      <c r="U16" s="73"/>
      <c r="V16" s="73"/>
      <c r="W16" s="106"/>
      <c r="X16" s="69"/>
      <c r="Y16" s="68"/>
      <c r="Z16" s="69">
        <v>4</v>
      </c>
      <c r="AA16" s="68"/>
      <c r="AB16" s="69"/>
      <c r="AC16" s="69"/>
      <c r="AD16" s="69"/>
      <c r="AE16" s="69"/>
      <c r="AF16" s="106"/>
      <c r="AG16" s="55">
        <f>COUNT(O16:AE16)</f>
        <v>1</v>
      </c>
      <c r="AH16" s="55" t="s">
        <v>166</v>
      </c>
      <c r="AI16" s="55"/>
      <c r="AJ16" s="71" t="s">
        <v>20</v>
      </c>
      <c r="AK16" s="71" t="s">
        <v>160</v>
      </c>
      <c r="AL16" s="61"/>
      <c r="AM16" s="61"/>
      <c r="AN16" s="61"/>
      <c r="AO16" s="61"/>
      <c r="AP16" s="61"/>
      <c r="AQ16" s="61"/>
      <c r="AR16" s="61"/>
      <c r="AS16" s="61"/>
    </row>
    <row r="17" spans="1:45" s="62" customFormat="1" ht="18.75" customHeight="1" x14ac:dyDescent="0.25">
      <c r="A17" s="64" t="s">
        <v>135</v>
      </c>
      <c r="B17" s="74" t="s">
        <v>136</v>
      </c>
      <c r="C17" s="64"/>
      <c r="D17" s="64"/>
      <c r="E17" s="65" t="s">
        <v>125</v>
      </c>
      <c r="F17" s="48"/>
      <c r="G17" s="48"/>
      <c r="H17" s="48"/>
      <c r="I17" s="48"/>
      <c r="J17" s="48"/>
      <c r="K17" s="48"/>
      <c r="L17" s="48"/>
      <c r="M17" s="48" t="s">
        <v>139</v>
      </c>
      <c r="N17" s="48"/>
      <c r="O17" s="75"/>
      <c r="P17" s="75"/>
      <c r="Q17" s="75"/>
      <c r="R17" s="75"/>
      <c r="S17" s="75"/>
      <c r="T17" s="75"/>
      <c r="U17" s="75"/>
      <c r="V17" s="75"/>
      <c r="W17" s="106"/>
      <c r="X17" s="69">
        <v>3</v>
      </c>
      <c r="Y17" s="68"/>
      <c r="Z17" s="102">
        <v>5</v>
      </c>
      <c r="AA17" s="68"/>
      <c r="AB17" s="69">
        <v>4</v>
      </c>
      <c r="AC17" s="69">
        <v>4</v>
      </c>
      <c r="AD17" s="69">
        <v>4</v>
      </c>
      <c r="AE17" s="69">
        <v>4</v>
      </c>
      <c r="AF17" s="106"/>
      <c r="AG17" s="55">
        <f>COUNT(O17:AE17)</f>
        <v>6</v>
      </c>
      <c r="AH17" s="55" t="s">
        <v>166</v>
      </c>
      <c r="AI17" s="55"/>
      <c r="AJ17" s="64" t="s">
        <v>135</v>
      </c>
      <c r="AK17" s="74" t="s">
        <v>136</v>
      </c>
      <c r="AL17" s="61"/>
      <c r="AM17" s="61"/>
      <c r="AN17" s="61"/>
      <c r="AO17" s="61"/>
      <c r="AP17" s="61"/>
      <c r="AQ17" s="61"/>
      <c r="AR17" s="61"/>
      <c r="AS17" s="61"/>
    </row>
    <row r="18" spans="1:45" s="62" customFormat="1" x14ac:dyDescent="0.25">
      <c r="A18" s="76" t="s">
        <v>104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6"/>
      <c r="Q18" s="76"/>
      <c r="R18" s="76"/>
      <c r="S18" s="76"/>
      <c r="T18" s="76"/>
      <c r="U18" s="78"/>
      <c r="V18" s="78"/>
      <c r="W18" s="106"/>
      <c r="X18" s="78"/>
      <c r="Y18" s="78"/>
      <c r="Z18" s="78"/>
      <c r="AA18" s="78"/>
      <c r="AB18" s="78"/>
      <c r="AC18" s="78"/>
      <c r="AD18" s="78"/>
      <c r="AE18" s="78"/>
      <c r="AF18" s="106"/>
      <c r="AG18" s="78"/>
      <c r="AH18" s="78"/>
      <c r="AI18" s="78"/>
      <c r="AJ18" s="78"/>
      <c r="AK18" s="78"/>
      <c r="AL18" s="61"/>
      <c r="AM18" s="61"/>
      <c r="AN18" s="61"/>
      <c r="AO18" s="61"/>
      <c r="AP18" s="61"/>
      <c r="AQ18" s="61"/>
      <c r="AR18" s="61"/>
      <c r="AS18" s="61"/>
    </row>
    <row r="19" spans="1:45" hidden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W19" s="105"/>
      <c r="X19" s="51"/>
      <c r="Y19" s="48"/>
      <c r="Z19" s="51"/>
      <c r="AA19" s="51"/>
      <c r="AB19" s="51"/>
      <c r="AC19" s="51"/>
      <c r="AD19" s="51"/>
      <c r="AE19" s="51"/>
      <c r="AF19" s="105"/>
      <c r="AG19" s="63"/>
      <c r="AL19" s="80"/>
      <c r="AM19" s="80"/>
      <c r="AN19" s="80"/>
      <c r="AO19" s="80"/>
      <c r="AP19" s="80"/>
      <c r="AQ19" s="80"/>
      <c r="AR19" s="80"/>
      <c r="AS19" s="80"/>
    </row>
    <row r="20" spans="1:45" hidden="1" x14ac:dyDescent="0.25">
      <c r="W20" s="105"/>
      <c r="X20" s="51"/>
      <c r="Y20" s="48"/>
      <c r="Z20" s="51"/>
      <c r="AA20" s="51"/>
      <c r="AB20" s="51"/>
      <c r="AC20" s="51"/>
      <c r="AD20" s="51"/>
      <c r="AE20" s="51"/>
      <c r="AF20" s="105"/>
      <c r="AG20" s="63"/>
      <c r="AL20" s="80"/>
      <c r="AM20" s="80"/>
      <c r="AN20" s="80"/>
      <c r="AO20" s="80"/>
      <c r="AP20" s="80"/>
      <c r="AQ20" s="80"/>
      <c r="AR20" s="80"/>
      <c r="AS20" s="80"/>
    </row>
    <row r="21" spans="1:45" hidden="1" x14ac:dyDescent="0.25">
      <c r="W21" s="105"/>
      <c r="X21" s="51"/>
      <c r="Y21" s="48"/>
      <c r="Z21" s="51"/>
      <c r="AA21" s="51"/>
      <c r="AB21" s="51"/>
      <c r="AC21" s="51"/>
      <c r="AD21" s="51"/>
      <c r="AE21" s="51"/>
      <c r="AF21" s="105"/>
      <c r="AG21" s="63"/>
      <c r="AL21" s="80"/>
      <c r="AM21" s="80"/>
      <c r="AN21" s="80"/>
      <c r="AO21" s="80"/>
      <c r="AP21" s="80"/>
      <c r="AQ21" s="80"/>
      <c r="AR21" s="80"/>
      <c r="AS21" s="80"/>
    </row>
    <row r="22" spans="1:45" hidden="1" x14ac:dyDescent="0.25">
      <c r="W22" s="105"/>
      <c r="X22" s="51"/>
      <c r="Y22" s="48"/>
      <c r="Z22" s="51"/>
      <c r="AA22" s="51"/>
      <c r="AB22" s="51"/>
      <c r="AC22" s="51"/>
      <c r="AD22" s="51"/>
      <c r="AE22" s="51"/>
      <c r="AF22" s="105"/>
      <c r="AG22" s="63"/>
      <c r="AL22" s="80"/>
      <c r="AM22" s="80"/>
      <c r="AN22" s="80"/>
      <c r="AO22" s="80"/>
      <c r="AP22" s="80"/>
      <c r="AQ22" s="80"/>
      <c r="AR22" s="80"/>
      <c r="AS22" s="80"/>
    </row>
    <row r="23" spans="1:45" ht="45" x14ac:dyDescent="0.25">
      <c r="A23" s="18"/>
      <c r="B23" s="18"/>
      <c r="C23" s="18"/>
      <c r="D23" s="18"/>
      <c r="E23" s="18"/>
      <c r="F23" s="18"/>
      <c r="G23" s="45" t="s">
        <v>2</v>
      </c>
      <c r="H23" s="45"/>
      <c r="I23" s="45" t="s">
        <v>3</v>
      </c>
      <c r="J23" s="45"/>
      <c r="K23" s="45" t="s">
        <v>4</v>
      </c>
      <c r="L23" s="45"/>
      <c r="M23" s="44" t="s">
        <v>56</v>
      </c>
      <c r="N23" s="44" t="s">
        <v>57</v>
      </c>
      <c r="O23" s="44" t="s">
        <v>141</v>
      </c>
      <c r="P23" s="44" t="s">
        <v>142</v>
      </c>
      <c r="Q23" s="44" t="s">
        <v>143</v>
      </c>
      <c r="R23" s="44" t="s">
        <v>144</v>
      </c>
      <c r="S23" s="44" t="s">
        <v>145</v>
      </c>
      <c r="T23" s="44" t="s">
        <v>146</v>
      </c>
      <c r="U23" s="44" t="s">
        <v>147</v>
      </c>
      <c r="V23" s="44" t="s">
        <v>148</v>
      </c>
      <c r="W23" s="105"/>
      <c r="X23" s="44" t="s">
        <v>141</v>
      </c>
      <c r="Y23" s="44" t="s">
        <v>142</v>
      </c>
      <c r="Z23" s="44" t="s">
        <v>143</v>
      </c>
      <c r="AA23" s="44" t="s">
        <v>144</v>
      </c>
      <c r="AB23" s="44" t="s">
        <v>145</v>
      </c>
      <c r="AC23" s="44" t="s">
        <v>146</v>
      </c>
      <c r="AD23" s="44" t="s">
        <v>147</v>
      </c>
      <c r="AE23" s="44" t="s">
        <v>148</v>
      </c>
      <c r="AF23" s="105"/>
      <c r="AG23" s="100" t="s">
        <v>164</v>
      </c>
      <c r="AH23" s="100" t="s">
        <v>165</v>
      </c>
      <c r="AI23" s="101" t="s">
        <v>163</v>
      </c>
      <c r="AJ23" s="99" t="s">
        <v>0</v>
      </c>
      <c r="AK23" s="99" t="s">
        <v>62</v>
      </c>
      <c r="AL23" s="80"/>
      <c r="AM23" s="80"/>
      <c r="AN23" s="80"/>
      <c r="AO23" s="80"/>
      <c r="AP23" s="80"/>
      <c r="AQ23" s="80"/>
      <c r="AR23" s="80"/>
      <c r="AS23" s="80"/>
    </row>
    <row r="24" spans="1:45" x14ac:dyDescent="0.25">
      <c r="A24" s="44" t="s">
        <v>0</v>
      </c>
      <c r="B24" s="44" t="s">
        <v>62</v>
      </c>
      <c r="C24" s="44" t="s">
        <v>17</v>
      </c>
      <c r="D24" s="44" t="s">
        <v>50</v>
      </c>
      <c r="E24" s="44" t="s">
        <v>1</v>
      </c>
      <c r="F24" s="44" t="s">
        <v>27</v>
      </c>
      <c r="G24" s="44" t="s">
        <v>8</v>
      </c>
      <c r="H24" s="44" t="s">
        <v>9</v>
      </c>
      <c r="I24" s="44" t="s">
        <v>8</v>
      </c>
      <c r="J24" s="44" t="s">
        <v>9</v>
      </c>
      <c r="K24" s="44" t="s">
        <v>10</v>
      </c>
      <c r="L24" s="44" t="s">
        <v>11</v>
      </c>
      <c r="M24" s="44" t="s">
        <v>5</v>
      </c>
      <c r="N24" s="44" t="s">
        <v>6</v>
      </c>
      <c r="O24" s="44" t="s">
        <v>7</v>
      </c>
      <c r="P24" s="44" t="s">
        <v>7</v>
      </c>
      <c r="Q24" s="44" t="s">
        <v>7</v>
      </c>
      <c r="R24" s="44" t="s">
        <v>7</v>
      </c>
      <c r="S24" s="44" t="s">
        <v>7</v>
      </c>
      <c r="T24" s="44" t="s">
        <v>7</v>
      </c>
      <c r="U24" s="44" t="s">
        <v>7</v>
      </c>
      <c r="V24" s="44" t="s">
        <v>7</v>
      </c>
      <c r="W24" s="105"/>
      <c r="X24" s="44" t="s">
        <v>7</v>
      </c>
      <c r="Y24" s="44" t="s">
        <v>7</v>
      </c>
      <c r="Z24" s="44" t="s">
        <v>7</v>
      </c>
      <c r="AA24" s="44" t="s">
        <v>7</v>
      </c>
      <c r="AB24" s="44" t="s">
        <v>7</v>
      </c>
      <c r="AC24" s="44" t="s">
        <v>7</v>
      </c>
      <c r="AD24" s="44" t="s">
        <v>7</v>
      </c>
      <c r="AE24" s="44" t="s">
        <v>7</v>
      </c>
      <c r="AF24" s="105"/>
      <c r="AH24" s="52"/>
      <c r="AI24" s="52"/>
      <c r="AL24" s="80"/>
      <c r="AM24" s="80"/>
      <c r="AN24" s="80"/>
      <c r="AO24" s="80"/>
      <c r="AP24" s="80"/>
      <c r="AQ24" s="80"/>
      <c r="AR24" s="80"/>
      <c r="AS24" s="80"/>
    </row>
    <row r="25" spans="1:45" x14ac:dyDescent="0.25">
      <c r="A25" s="64" t="s">
        <v>18</v>
      </c>
      <c r="B25" s="64" t="s">
        <v>70</v>
      </c>
      <c r="C25" s="64"/>
      <c r="D25" s="64"/>
      <c r="E25" s="74" t="s">
        <v>23</v>
      </c>
      <c r="F25" s="65">
        <v>75</v>
      </c>
      <c r="G25" s="65">
        <v>208</v>
      </c>
      <c r="H25" s="65">
        <v>223</v>
      </c>
      <c r="I25" s="66">
        <v>0.89686098654708524</v>
      </c>
      <c r="J25" s="66" t="s">
        <v>140</v>
      </c>
      <c r="K25" s="65">
        <v>72</v>
      </c>
      <c r="L25" s="65">
        <v>20</v>
      </c>
      <c r="M25" s="67">
        <v>72.333333333333329</v>
      </c>
      <c r="N25" s="67">
        <v>64.872944693572492</v>
      </c>
      <c r="O25" s="65">
        <v>1</v>
      </c>
      <c r="P25" s="65">
        <v>2</v>
      </c>
      <c r="Q25" s="54">
        <v>3</v>
      </c>
      <c r="R25" s="68"/>
      <c r="S25" s="65">
        <v>1.75</v>
      </c>
      <c r="T25" s="65">
        <v>1.75</v>
      </c>
      <c r="U25" s="65">
        <v>1</v>
      </c>
      <c r="V25" s="54">
        <v>3</v>
      </c>
      <c r="W25" s="105"/>
      <c r="X25" s="70">
        <v>3</v>
      </c>
      <c r="Y25" s="68"/>
      <c r="Z25" s="69">
        <v>1</v>
      </c>
      <c r="AA25" s="68"/>
      <c r="AB25" s="69">
        <v>1</v>
      </c>
      <c r="AC25" s="69">
        <v>2</v>
      </c>
      <c r="AD25" s="69">
        <v>1</v>
      </c>
      <c r="AE25" s="69">
        <v>2</v>
      </c>
      <c r="AF25" s="105"/>
      <c r="AG25" s="97">
        <f>COUNT(O25:AE25)</f>
        <v>13</v>
      </c>
      <c r="AH25" s="97">
        <v>1.45</v>
      </c>
      <c r="AI25" s="97">
        <v>1</v>
      </c>
      <c r="AJ25" s="64" t="s">
        <v>18</v>
      </c>
      <c r="AK25" s="64" t="s">
        <v>70</v>
      </c>
      <c r="AL25" s="80"/>
      <c r="AM25" s="80"/>
      <c r="AN25" s="80"/>
      <c r="AO25" s="80"/>
      <c r="AP25" s="80"/>
      <c r="AQ25" s="80"/>
      <c r="AR25" s="80"/>
      <c r="AS25" s="80"/>
    </row>
    <row r="26" spans="1:45" x14ac:dyDescent="0.25">
      <c r="A26" s="64" t="s">
        <v>114</v>
      </c>
      <c r="B26" s="64" t="s">
        <v>115</v>
      </c>
      <c r="C26" s="64"/>
      <c r="D26" s="64"/>
      <c r="E26" s="74" t="s">
        <v>25</v>
      </c>
      <c r="F26" s="65">
        <v>330</v>
      </c>
      <c r="G26" s="65">
        <v>220</v>
      </c>
      <c r="H26" s="65">
        <v>235</v>
      </c>
      <c r="I26" s="66" t="s">
        <v>140</v>
      </c>
      <c r="J26" s="66">
        <v>0.88028169014084512</v>
      </c>
      <c r="K26" s="64"/>
      <c r="L26" s="64"/>
      <c r="M26" s="67" t="s">
        <v>93</v>
      </c>
      <c r="N26" s="67" t="s">
        <v>93</v>
      </c>
      <c r="O26" s="64" t="s">
        <v>93</v>
      </c>
      <c r="P26" s="64" t="s">
        <v>93</v>
      </c>
      <c r="Q26" s="65">
        <v>2.25</v>
      </c>
      <c r="R26" s="68"/>
      <c r="S26" s="65">
        <v>1</v>
      </c>
      <c r="T26" s="65">
        <v>3</v>
      </c>
      <c r="U26" s="65">
        <v>3</v>
      </c>
      <c r="V26" s="65">
        <v>2</v>
      </c>
      <c r="W26" s="105"/>
      <c r="X26" s="69">
        <v>1</v>
      </c>
      <c r="Y26" s="68"/>
      <c r="Z26" s="69">
        <v>4</v>
      </c>
      <c r="AA26" s="68"/>
      <c r="AB26" s="69">
        <v>3</v>
      </c>
      <c r="AC26" s="69">
        <v>3</v>
      </c>
      <c r="AD26" s="70">
        <v>6</v>
      </c>
      <c r="AE26" s="69">
        <v>1</v>
      </c>
      <c r="AF26" s="105"/>
      <c r="AG26" s="97">
        <f>COUNT(O26:AE26)</f>
        <v>11</v>
      </c>
      <c r="AH26" s="97">
        <v>2.33</v>
      </c>
      <c r="AI26" s="97">
        <v>2</v>
      </c>
      <c r="AJ26" s="64" t="s">
        <v>114</v>
      </c>
      <c r="AK26" s="64" t="s">
        <v>115</v>
      </c>
      <c r="AL26" s="80"/>
      <c r="AM26" s="80"/>
      <c r="AN26" s="80"/>
      <c r="AO26" s="80"/>
      <c r="AP26" s="80"/>
      <c r="AQ26" s="80"/>
      <c r="AR26" s="80"/>
      <c r="AS26" s="80"/>
    </row>
    <row r="27" spans="1:45" x14ac:dyDescent="0.25">
      <c r="A27" s="64" t="s">
        <v>135</v>
      </c>
      <c r="B27" s="74" t="s">
        <v>136</v>
      </c>
      <c r="C27" s="64"/>
      <c r="D27" s="64"/>
      <c r="E27" s="74" t="s">
        <v>125</v>
      </c>
      <c r="F27" s="65">
        <v>826</v>
      </c>
      <c r="G27" s="65">
        <v>177</v>
      </c>
      <c r="H27" s="65">
        <v>192</v>
      </c>
      <c r="I27" s="66">
        <v>0.90252707581227432</v>
      </c>
      <c r="J27" s="66" t="s">
        <v>140</v>
      </c>
      <c r="K27" s="64"/>
      <c r="L27" s="64"/>
      <c r="M27" s="67" t="s">
        <v>93</v>
      </c>
      <c r="N27" s="67" t="s">
        <v>93</v>
      </c>
      <c r="O27" s="65">
        <v>2.5</v>
      </c>
      <c r="P27" s="65">
        <v>2.5</v>
      </c>
      <c r="Q27" s="54">
        <v>5</v>
      </c>
      <c r="R27" s="68"/>
      <c r="S27" s="65">
        <v>3</v>
      </c>
      <c r="T27" s="65">
        <v>2</v>
      </c>
      <c r="U27" s="65">
        <v>4</v>
      </c>
      <c r="V27" s="65">
        <v>1</v>
      </c>
      <c r="W27" s="105"/>
      <c r="X27" s="69"/>
      <c r="Y27" s="68"/>
      <c r="Z27" s="69"/>
      <c r="AA27" s="68"/>
      <c r="AB27" s="69"/>
      <c r="AC27" s="69"/>
      <c r="AD27" s="69"/>
      <c r="AE27" s="69"/>
      <c r="AF27" s="105"/>
      <c r="AG27" s="55">
        <f>COUNT(O27:AE27)</f>
        <v>7</v>
      </c>
      <c r="AH27" s="55" t="s">
        <v>166</v>
      </c>
      <c r="AI27" s="55"/>
      <c r="AJ27" s="64" t="s">
        <v>135</v>
      </c>
      <c r="AK27" s="74" t="s">
        <v>136</v>
      </c>
      <c r="AL27" s="80"/>
      <c r="AM27" s="80"/>
      <c r="AN27" s="80"/>
      <c r="AO27" s="80"/>
      <c r="AP27" s="80"/>
      <c r="AQ27" s="80"/>
      <c r="AR27" s="80"/>
      <c r="AS27" s="80"/>
    </row>
    <row r="28" spans="1:45" x14ac:dyDescent="0.25">
      <c r="A28" s="64" t="s">
        <v>94</v>
      </c>
      <c r="B28" s="64" t="s">
        <v>117</v>
      </c>
      <c r="C28" s="64"/>
      <c r="D28" s="64"/>
      <c r="E28" s="74" t="s">
        <v>95</v>
      </c>
      <c r="F28" s="65">
        <v>556</v>
      </c>
      <c r="G28" s="65">
        <v>218</v>
      </c>
      <c r="H28" s="65">
        <v>233</v>
      </c>
      <c r="I28" s="66">
        <v>0.8928571428571429</v>
      </c>
      <c r="J28" s="66" t="s">
        <v>140</v>
      </c>
      <c r="K28" s="65">
        <v>77</v>
      </c>
      <c r="L28" s="65">
        <v>22</v>
      </c>
      <c r="M28" s="67">
        <v>77.36666666666666</v>
      </c>
      <c r="N28" s="67">
        <v>69.077380952380949</v>
      </c>
      <c r="O28" s="65">
        <v>3</v>
      </c>
      <c r="P28" s="65">
        <v>3</v>
      </c>
      <c r="Q28" s="65">
        <v>2</v>
      </c>
      <c r="R28" s="68"/>
      <c r="S28" s="65">
        <v>4</v>
      </c>
      <c r="T28" s="65">
        <v>4</v>
      </c>
      <c r="U28" s="65">
        <v>2</v>
      </c>
      <c r="V28" s="103">
        <v>5</v>
      </c>
      <c r="W28" s="105"/>
      <c r="X28" s="69">
        <v>4</v>
      </c>
      <c r="Y28" s="68"/>
      <c r="Z28" s="69"/>
      <c r="AA28" s="68"/>
      <c r="AB28" s="69"/>
      <c r="AC28" s="69"/>
      <c r="AD28" s="69"/>
      <c r="AE28" s="69"/>
      <c r="AF28" s="105"/>
      <c r="AG28" s="55">
        <f>COUNT(O28:AE28)</f>
        <v>8</v>
      </c>
      <c r="AH28" s="55" t="s">
        <v>166</v>
      </c>
      <c r="AI28" s="55"/>
      <c r="AJ28" s="64" t="s">
        <v>94</v>
      </c>
      <c r="AK28" s="64" t="s">
        <v>117</v>
      </c>
      <c r="AL28" s="80"/>
      <c r="AM28" s="80"/>
      <c r="AN28" s="80"/>
      <c r="AO28" s="80"/>
      <c r="AP28" s="80"/>
      <c r="AQ28" s="80"/>
      <c r="AR28" s="80"/>
      <c r="AS28" s="80"/>
    </row>
    <row r="29" spans="1:45" x14ac:dyDescent="0.25">
      <c r="A29" s="64" t="s">
        <v>19</v>
      </c>
      <c r="B29" s="64" t="s">
        <v>116</v>
      </c>
      <c r="C29" s="64"/>
      <c r="D29" s="64"/>
      <c r="E29" s="74" t="s">
        <v>95</v>
      </c>
      <c r="F29" s="65">
        <v>13991</v>
      </c>
      <c r="G29" s="65">
        <v>218</v>
      </c>
      <c r="H29" s="65">
        <v>233</v>
      </c>
      <c r="I29" s="66">
        <v>0.89445438282647582</v>
      </c>
      <c r="J29" s="66" t="s">
        <v>140</v>
      </c>
      <c r="K29" s="65">
        <v>74</v>
      </c>
      <c r="L29" s="65">
        <v>56</v>
      </c>
      <c r="M29" s="67">
        <v>74.933333333333337</v>
      </c>
      <c r="N29" s="67">
        <v>67.024448419797253</v>
      </c>
      <c r="O29" s="65">
        <v>2</v>
      </c>
      <c r="P29" s="65">
        <v>1</v>
      </c>
      <c r="Q29" s="65">
        <v>1</v>
      </c>
      <c r="R29" s="68"/>
      <c r="S29" s="65">
        <v>5</v>
      </c>
      <c r="T29" s="65">
        <v>5</v>
      </c>
      <c r="U29" s="54">
        <v>5</v>
      </c>
      <c r="V29" s="54">
        <v>6</v>
      </c>
      <c r="W29" s="105"/>
      <c r="X29" s="69">
        <v>2</v>
      </c>
      <c r="Y29" s="68"/>
      <c r="Z29" s="69">
        <v>3</v>
      </c>
      <c r="AA29" s="68"/>
      <c r="AB29" s="69">
        <v>2</v>
      </c>
      <c r="AC29" s="69">
        <v>1</v>
      </c>
      <c r="AD29" s="70">
        <v>3</v>
      </c>
      <c r="AE29" s="69">
        <v>3</v>
      </c>
      <c r="AF29" s="105"/>
      <c r="AG29" s="97">
        <f>COUNT(O29:AE29)</f>
        <v>13</v>
      </c>
      <c r="AH29" s="98">
        <v>2.5</v>
      </c>
      <c r="AI29" s="97">
        <v>3</v>
      </c>
      <c r="AJ29" s="64" t="s">
        <v>19</v>
      </c>
      <c r="AK29" s="64" t="s">
        <v>116</v>
      </c>
      <c r="AL29" s="80"/>
      <c r="AM29" s="80"/>
      <c r="AN29" s="80"/>
      <c r="AO29" s="80"/>
      <c r="AP29" s="80"/>
      <c r="AQ29" s="80"/>
      <c r="AR29" s="80"/>
      <c r="AS29" s="80"/>
    </row>
    <row r="30" spans="1:45" x14ac:dyDescent="0.25">
      <c r="A30" s="64" t="s">
        <v>29</v>
      </c>
      <c r="B30" s="64" t="s">
        <v>73</v>
      </c>
      <c r="C30" s="64"/>
      <c r="D30" s="64"/>
      <c r="E30" s="74" t="s">
        <v>30</v>
      </c>
      <c r="F30" s="65">
        <v>1183</v>
      </c>
      <c r="G30" s="65">
        <v>215</v>
      </c>
      <c r="H30" s="65">
        <v>230</v>
      </c>
      <c r="I30" s="66">
        <v>0.89445438282647582</v>
      </c>
      <c r="J30" s="66" t="s">
        <v>140</v>
      </c>
      <c r="K30" s="65"/>
      <c r="L30" s="65"/>
      <c r="M30" s="67" t="s">
        <v>93</v>
      </c>
      <c r="N30" s="67" t="s">
        <v>93</v>
      </c>
      <c r="O30" s="65" t="s">
        <v>93</v>
      </c>
      <c r="P30" s="65" t="s">
        <v>93</v>
      </c>
      <c r="Q30" s="65">
        <v>6</v>
      </c>
      <c r="R30" s="68"/>
      <c r="S30" s="65">
        <v>2</v>
      </c>
      <c r="T30" s="65">
        <v>1</v>
      </c>
      <c r="U30" s="65">
        <v>6</v>
      </c>
      <c r="V30" s="65">
        <v>4</v>
      </c>
      <c r="W30" s="105"/>
      <c r="X30" s="69"/>
      <c r="Y30" s="68"/>
      <c r="Z30" s="69">
        <v>5</v>
      </c>
      <c r="AA30" s="68"/>
      <c r="AB30" s="69"/>
      <c r="AC30" s="69"/>
      <c r="AD30" s="69">
        <v>4</v>
      </c>
      <c r="AE30" s="69">
        <v>5</v>
      </c>
      <c r="AF30" s="105"/>
      <c r="AG30" s="55">
        <f>COUNT(O30:AE30)</f>
        <v>8</v>
      </c>
      <c r="AH30" s="55" t="s">
        <v>166</v>
      </c>
      <c r="AI30" s="55"/>
      <c r="AJ30" s="64" t="s">
        <v>29</v>
      </c>
      <c r="AK30" s="64" t="s">
        <v>73</v>
      </c>
      <c r="AL30" s="80"/>
      <c r="AM30" s="80"/>
      <c r="AN30" s="80"/>
      <c r="AO30" s="80"/>
      <c r="AP30" s="80"/>
      <c r="AQ30" s="80"/>
      <c r="AR30" s="80"/>
      <c r="AS30" s="80"/>
    </row>
    <row r="31" spans="1:45" x14ac:dyDescent="0.25">
      <c r="A31" s="64" t="s">
        <v>21</v>
      </c>
      <c r="B31" s="64" t="s">
        <v>71</v>
      </c>
      <c r="C31" s="64"/>
      <c r="D31" s="64"/>
      <c r="E31" s="74" t="s">
        <v>26</v>
      </c>
      <c r="F31" s="65">
        <v>6</v>
      </c>
      <c r="G31" s="65">
        <v>223</v>
      </c>
      <c r="H31" s="65">
        <v>238</v>
      </c>
      <c r="I31" s="66" t="s">
        <v>140</v>
      </c>
      <c r="J31" s="66">
        <v>0.87796312554872691</v>
      </c>
      <c r="K31" s="64"/>
      <c r="L31" s="64"/>
      <c r="M31" s="67" t="s">
        <v>93</v>
      </c>
      <c r="N31" s="67" t="s">
        <v>93</v>
      </c>
      <c r="O31" s="64" t="s">
        <v>93</v>
      </c>
      <c r="P31" s="64" t="s">
        <v>93</v>
      </c>
      <c r="Q31" s="65">
        <v>4</v>
      </c>
      <c r="R31" s="68"/>
      <c r="S31" s="65" t="s">
        <v>93</v>
      </c>
      <c r="T31" s="65" t="s">
        <v>93</v>
      </c>
      <c r="U31" s="65" t="s">
        <v>93</v>
      </c>
      <c r="V31" s="65" t="s">
        <v>93</v>
      </c>
      <c r="W31" s="105"/>
      <c r="X31" s="69"/>
      <c r="Y31" s="68"/>
      <c r="Z31" s="69">
        <v>2</v>
      </c>
      <c r="AA31" s="68"/>
      <c r="AB31" s="69"/>
      <c r="AC31" s="69"/>
      <c r="AD31" s="69">
        <v>2</v>
      </c>
      <c r="AE31" s="69">
        <v>4</v>
      </c>
      <c r="AF31" s="105"/>
      <c r="AG31" s="55">
        <f>COUNT(O31:AE31)</f>
        <v>4</v>
      </c>
      <c r="AH31" s="55" t="s">
        <v>166</v>
      </c>
      <c r="AI31" s="55"/>
      <c r="AJ31" s="64" t="s">
        <v>21</v>
      </c>
      <c r="AK31" s="64" t="s">
        <v>71</v>
      </c>
      <c r="AL31" s="80"/>
      <c r="AM31" s="80"/>
      <c r="AN31" s="80"/>
      <c r="AO31" s="80"/>
      <c r="AP31" s="80"/>
      <c r="AQ31" s="80"/>
      <c r="AR31" s="80"/>
      <c r="AS31" s="80"/>
    </row>
    <row r="32" spans="1:45" x14ac:dyDescent="0.25">
      <c r="A32" s="81" t="s">
        <v>105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105"/>
      <c r="X32" s="81"/>
      <c r="Y32" s="81"/>
      <c r="Z32" s="81"/>
      <c r="AA32" s="81"/>
      <c r="AB32" s="81"/>
      <c r="AC32" s="81"/>
      <c r="AD32" s="81"/>
      <c r="AE32" s="81"/>
      <c r="AF32" s="105"/>
      <c r="AG32" s="81"/>
      <c r="AH32" s="81"/>
      <c r="AI32" s="81"/>
      <c r="AJ32" s="81"/>
      <c r="AK32" s="81"/>
      <c r="AL32" s="80"/>
      <c r="AM32" s="80"/>
      <c r="AN32" s="80"/>
      <c r="AO32" s="80"/>
      <c r="AP32" s="80"/>
      <c r="AQ32" s="80"/>
      <c r="AR32" s="80"/>
      <c r="AS32" s="80"/>
    </row>
    <row r="33" spans="1:45" hidden="1" x14ac:dyDescent="0.25">
      <c r="W33" s="105"/>
      <c r="X33" s="51"/>
      <c r="Y33" s="48"/>
      <c r="Z33" s="51"/>
      <c r="AA33" s="51"/>
      <c r="AB33" s="51"/>
      <c r="AC33" s="51"/>
      <c r="AD33" s="51"/>
      <c r="AE33" s="51"/>
      <c r="AF33" s="105"/>
      <c r="AG33" s="63"/>
      <c r="AL33" s="80"/>
      <c r="AM33" s="80"/>
      <c r="AN33" s="80"/>
      <c r="AO33" s="80"/>
      <c r="AP33" s="80"/>
      <c r="AQ33" s="80"/>
      <c r="AR33" s="80"/>
      <c r="AS33" s="80"/>
    </row>
    <row r="34" spans="1:45" hidden="1" x14ac:dyDescent="0.25">
      <c r="W34" s="105"/>
      <c r="X34" s="51"/>
      <c r="Y34" s="48"/>
      <c r="Z34" s="51"/>
      <c r="AA34" s="51"/>
      <c r="AB34" s="51"/>
      <c r="AC34" s="51"/>
      <c r="AD34" s="51"/>
      <c r="AE34" s="51"/>
      <c r="AF34" s="105"/>
      <c r="AG34" s="63"/>
      <c r="AL34" s="80"/>
      <c r="AM34" s="80"/>
      <c r="AN34" s="80"/>
      <c r="AO34" s="80"/>
      <c r="AP34" s="80"/>
      <c r="AQ34" s="80"/>
      <c r="AR34" s="80"/>
      <c r="AS34" s="80"/>
    </row>
    <row r="35" spans="1:45" hidden="1" x14ac:dyDescent="0.25">
      <c r="W35" s="105"/>
      <c r="X35" s="51"/>
      <c r="Y35" s="48"/>
      <c r="Z35" s="51"/>
      <c r="AA35" s="51"/>
      <c r="AB35" s="51"/>
      <c r="AC35" s="51"/>
      <c r="AD35" s="51"/>
      <c r="AE35" s="51"/>
      <c r="AF35" s="105"/>
      <c r="AG35" s="63"/>
      <c r="AL35" s="80"/>
      <c r="AM35" s="80"/>
      <c r="AN35" s="80"/>
      <c r="AO35" s="80"/>
      <c r="AP35" s="80"/>
      <c r="AQ35" s="80"/>
      <c r="AR35" s="80"/>
      <c r="AS35" s="80"/>
    </row>
    <row r="36" spans="1:45" ht="45" x14ac:dyDescent="0.25">
      <c r="A36" s="18"/>
      <c r="B36" s="18"/>
      <c r="C36" s="18"/>
      <c r="D36" s="18"/>
      <c r="E36" s="18"/>
      <c r="F36" s="18"/>
      <c r="G36" s="45" t="s">
        <v>2</v>
      </c>
      <c r="H36" s="45"/>
      <c r="I36" s="45" t="s">
        <v>3</v>
      </c>
      <c r="J36" s="45"/>
      <c r="K36" s="45" t="s">
        <v>137</v>
      </c>
      <c r="L36" s="45"/>
      <c r="M36" s="44" t="s">
        <v>56</v>
      </c>
      <c r="N36" s="44" t="s">
        <v>57</v>
      </c>
      <c r="O36" s="44" t="s">
        <v>141</v>
      </c>
      <c r="P36" s="44" t="s">
        <v>142</v>
      </c>
      <c r="Q36" s="44" t="s">
        <v>143</v>
      </c>
      <c r="R36" s="44" t="s">
        <v>144</v>
      </c>
      <c r="S36" s="44" t="s">
        <v>145</v>
      </c>
      <c r="T36" s="44" t="s">
        <v>146</v>
      </c>
      <c r="U36" s="44" t="s">
        <v>147</v>
      </c>
      <c r="V36" s="44" t="s">
        <v>148</v>
      </c>
      <c r="W36" s="105"/>
      <c r="X36" s="44" t="s">
        <v>141</v>
      </c>
      <c r="Y36" s="44" t="s">
        <v>142</v>
      </c>
      <c r="Z36" s="44" t="s">
        <v>143</v>
      </c>
      <c r="AA36" s="44" t="s">
        <v>144</v>
      </c>
      <c r="AB36" s="44" t="s">
        <v>145</v>
      </c>
      <c r="AC36" s="44" t="s">
        <v>146</v>
      </c>
      <c r="AD36" s="44" t="s">
        <v>147</v>
      </c>
      <c r="AE36" s="44" t="s">
        <v>148</v>
      </c>
      <c r="AF36" s="105"/>
      <c r="AG36" s="100" t="s">
        <v>164</v>
      </c>
      <c r="AH36" s="100" t="s">
        <v>165</v>
      </c>
      <c r="AI36" s="101" t="s">
        <v>163</v>
      </c>
      <c r="AJ36" s="99" t="s">
        <v>0</v>
      </c>
      <c r="AK36" s="99" t="s">
        <v>62</v>
      </c>
      <c r="AL36" s="80"/>
      <c r="AM36" s="80"/>
      <c r="AN36" s="80"/>
      <c r="AO36" s="80"/>
      <c r="AP36" s="80"/>
      <c r="AQ36" s="80"/>
      <c r="AR36" s="80"/>
      <c r="AS36" s="80"/>
    </row>
    <row r="37" spans="1:45" x14ac:dyDescent="0.25">
      <c r="A37" s="44" t="s">
        <v>0</v>
      </c>
      <c r="B37" s="44" t="s">
        <v>62</v>
      </c>
      <c r="C37" s="44" t="s">
        <v>17</v>
      </c>
      <c r="D37" s="44" t="s">
        <v>50</v>
      </c>
      <c r="E37" s="44" t="s">
        <v>1</v>
      </c>
      <c r="F37" s="44" t="s">
        <v>27</v>
      </c>
      <c r="G37" s="44" t="s">
        <v>8</v>
      </c>
      <c r="H37" s="44" t="s">
        <v>9</v>
      </c>
      <c r="I37" s="44" t="s">
        <v>8</v>
      </c>
      <c r="J37" s="44" t="s">
        <v>9</v>
      </c>
      <c r="K37" s="44" t="s">
        <v>10</v>
      </c>
      <c r="L37" s="44" t="s">
        <v>11</v>
      </c>
      <c r="M37" s="44" t="s">
        <v>5</v>
      </c>
      <c r="N37" s="44" t="s">
        <v>6</v>
      </c>
      <c r="O37" s="44" t="s">
        <v>7</v>
      </c>
      <c r="P37" s="44" t="s">
        <v>7</v>
      </c>
      <c r="Q37" s="44" t="s">
        <v>7</v>
      </c>
      <c r="R37" s="44" t="s">
        <v>7</v>
      </c>
      <c r="S37" s="44" t="s">
        <v>7</v>
      </c>
      <c r="T37" s="44" t="s">
        <v>7</v>
      </c>
      <c r="U37" s="44" t="s">
        <v>7</v>
      </c>
      <c r="V37" s="44" t="s">
        <v>7</v>
      </c>
      <c r="W37" s="105"/>
      <c r="X37" s="44" t="s">
        <v>7</v>
      </c>
      <c r="Y37" s="44" t="s">
        <v>7</v>
      </c>
      <c r="Z37" s="44" t="s">
        <v>7</v>
      </c>
      <c r="AA37" s="44" t="s">
        <v>7</v>
      </c>
      <c r="AB37" s="44" t="s">
        <v>7</v>
      </c>
      <c r="AC37" s="44" t="s">
        <v>7</v>
      </c>
      <c r="AD37" s="44" t="s">
        <v>7</v>
      </c>
      <c r="AE37" s="44" t="s">
        <v>7</v>
      </c>
      <c r="AF37" s="105"/>
      <c r="AG37" s="63"/>
      <c r="AL37" s="80"/>
      <c r="AM37" s="80"/>
      <c r="AN37" s="80"/>
      <c r="AO37" s="80"/>
      <c r="AP37" s="80"/>
      <c r="AQ37" s="80"/>
      <c r="AR37" s="80"/>
      <c r="AS37" s="80"/>
    </row>
    <row r="38" spans="1:45" x14ac:dyDescent="0.25">
      <c r="A38" s="64" t="s">
        <v>31</v>
      </c>
      <c r="B38" s="64" t="s">
        <v>78</v>
      </c>
      <c r="C38" s="64"/>
      <c r="D38" s="64"/>
      <c r="E38" s="74" t="s">
        <v>35</v>
      </c>
      <c r="F38" s="65">
        <v>1256</v>
      </c>
      <c r="G38" s="65">
        <v>242</v>
      </c>
      <c r="H38" s="65">
        <v>257</v>
      </c>
      <c r="I38" s="66" t="s">
        <v>140</v>
      </c>
      <c r="J38" s="66">
        <v>0.86430423509075194</v>
      </c>
      <c r="K38" s="65">
        <v>65</v>
      </c>
      <c r="L38" s="82">
        <v>36</v>
      </c>
      <c r="M38" s="67">
        <v>60.599999999999994</v>
      </c>
      <c r="N38" s="67">
        <v>52.376836646499562</v>
      </c>
      <c r="O38" s="65">
        <v>1</v>
      </c>
      <c r="P38" s="65">
        <v>1</v>
      </c>
      <c r="Q38" s="65">
        <v>2</v>
      </c>
      <c r="R38" s="68"/>
      <c r="S38" s="65">
        <v>1</v>
      </c>
      <c r="T38" s="65">
        <v>1</v>
      </c>
      <c r="U38" s="65" t="s">
        <v>93</v>
      </c>
      <c r="V38" s="65" t="s">
        <v>93</v>
      </c>
      <c r="W38" s="105"/>
      <c r="X38" s="70">
        <v>3</v>
      </c>
      <c r="Y38" s="68"/>
      <c r="Z38" s="69">
        <v>2</v>
      </c>
      <c r="AA38" s="68"/>
      <c r="AB38" s="69">
        <v>3</v>
      </c>
      <c r="AC38" s="69">
        <v>3</v>
      </c>
      <c r="AD38" s="69">
        <v>2.75</v>
      </c>
      <c r="AE38" s="69">
        <v>2.75</v>
      </c>
      <c r="AF38" s="105"/>
      <c r="AG38" s="97">
        <f>COUNT(O38:AE38)</f>
        <v>11</v>
      </c>
      <c r="AH38" s="97">
        <v>1.95</v>
      </c>
      <c r="AI38" s="97">
        <v>2</v>
      </c>
      <c r="AJ38" s="64" t="s">
        <v>31</v>
      </c>
      <c r="AK38" s="64" t="s">
        <v>78</v>
      </c>
      <c r="AL38" s="80"/>
      <c r="AM38" s="80"/>
      <c r="AN38" s="80"/>
      <c r="AO38" s="80"/>
      <c r="AP38" s="80"/>
      <c r="AQ38" s="80"/>
      <c r="AR38" s="80"/>
      <c r="AS38" s="80"/>
    </row>
    <row r="39" spans="1:45" x14ac:dyDescent="0.25">
      <c r="A39" s="64" t="s">
        <v>33</v>
      </c>
      <c r="B39" s="64" t="s">
        <v>80</v>
      </c>
      <c r="C39" s="64"/>
      <c r="D39" s="64"/>
      <c r="E39" s="74" t="s">
        <v>37</v>
      </c>
      <c r="F39" s="65">
        <v>470</v>
      </c>
      <c r="G39" s="65">
        <v>240</v>
      </c>
      <c r="H39" s="65">
        <v>255</v>
      </c>
      <c r="I39" s="66" t="s">
        <v>140</v>
      </c>
      <c r="J39" s="66">
        <v>0.86580086580086579</v>
      </c>
      <c r="K39" s="65">
        <v>66</v>
      </c>
      <c r="L39" s="82">
        <v>55</v>
      </c>
      <c r="M39" s="67">
        <v>61.916666666666671</v>
      </c>
      <c r="N39" s="67">
        <v>53.60750360750361</v>
      </c>
      <c r="O39" s="54">
        <v>2</v>
      </c>
      <c r="P39" s="54">
        <v>2</v>
      </c>
      <c r="Q39" s="65">
        <v>1</v>
      </c>
      <c r="R39" s="68"/>
      <c r="S39" s="65">
        <v>2</v>
      </c>
      <c r="T39" s="65">
        <v>2</v>
      </c>
      <c r="U39" s="65">
        <v>1</v>
      </c>
      <c r="V39" s="65">
        <v>1</v>
      </c>
      <c r="W39" s="105"/>
      <c r="X39" s="69">
        <v>2</v>
      </c>
      <c r="Y39" s="68"/>
      <c r="Z39" s="70">
        <v>3</v>
      </c>
      <c r="AA39" s="68"/>
      <c r="AB39" s="69">
        <v>1</v>
      </c>
      <c r="AC39" s="69">
        <v>2</v>
      </c>
      <c r="AD39" s="69">
        <v>2</v>
      </c>
      <c r="AE39" s="69">
        <v>1</v>
      </c>
      <c r="AF39" s="105"/>
      <c r="AG39" s="97">
        <f>COUNT(O39:AE39)</f>
        <v>13</v>
      </c>
      <c r="AH39" s="98">
        <v>1.5</v>
      </c>
      <c r="AI39" s="97">
        <v>1</v>
      </c>
      <c r="AJ39" s="64" t="s">
        <v>33</v>
      </c>
      <c r="AK39" s="64" t="s">
        <v>80</v>
      </c>
      <c r="AL39" s="80"/>
      <c r="AM39" s="80"/>
      <c r="AN39" s="80"/>
      <c r="AO39" s="80"/>
      <c r="AP39" s="80"/>
      <c r="AQ39" s="80"/>
      <c r="AR39" s="80"/>
      <c r="AS39" s="80"/>
    </row>
    <row r="40" spans="1:45" x14ac:dyDescent="0.25">
      <c r="A40" s="64" t="s">
        <v>34</v>
      </c>
      <c r="B40" s="64" t="s">
        <v>79</v>
      </c>
      <c r="C40" s="64"/>
      <c r="D40" s="64"/>
      <c r="E40" s="74" t="s">
        <v>36</v>
      </c>
      <c r="F40" s="65">
        <v>1309</v>
      </c>
      <c r="G40" s="65">
        <v>239</v>
      </c>
      <c r="H40" s="65">
        <v>254</v>
      </c>
      <c r="I40" s="66" t="s">
        <v>140</v>
      </c>
      <c r="J40" s="66">
        <v>0.86655112651646449</v>
      </c>
      <c r="K40" s="64"/>
      <c r="L40" s="83"/>
      <c r="M40" s="67" t="s">
        <v>93</v>
      </c>
      <c r="N40" s="67" t="s">
        <v>93</v>
      </c>
      <c r="O40" s="64" t="s">
        <v>93</v>
      </c>
      <c r="P40" s="65" t="s">
        <v>93</v>
      </c>
      <c r="Q40" s="65">
        <v>3</v>
      </c>
      <c r="R40" s="68"/>
      <c r="S40" s="65">
        <v>3</v>
      </c>
      <c r="T40" s="65">
        <v>3</v>
      </c>
      <c r="U40" s="65">
        <v>2</v>
      </c>
      <c r="V40" s="65">
        <v>2</v>
      </c>
      <c r="W40" s="105"/>
      <c r="X40" s="70">
        <v>4</v>
      </c>
      <c r="Y40" s="68"/>
      <c r="Z40" s="69">
        <v>4</v>
      </c>
      <c r="AA40" s="68"/>
      <c r="AB40" s="69">
        <v>3.75</v>
      </c>
      <c r="AC40" s="69">
        <v>3.75</v>
      </c>
      <c r="AD40" s="69">
        <v>3</v>
      </c>
      <c r="AE40" s="69">
        <v>3</v>
      </c>
      <c r="AF40" s="105"/>
      <c r="AG40" s="97">
        <f>COUNT(O40:AE40)</f>
        <v>11</v>
      </c>
      <c r="AH40" s="97">
        <v>3.05</v>
      </c>
      <c r="AI40" s="97">
        <v>3</v>
      </c>
      <c r="AJ40" s="64" t="s">
        <v>34</v>
      </c>
      <c r="AK40" s="64" t="s">
        <v>79</v>
      </c>
      <c r="AL40" s="80"/>
      <c r="AM40" s="80"/>
      <c r="AN40" s="80"/>
      <c r="AO40" s="80"/>
      <c r="AP40" s="80"/>
      <c r="AQ40" s="80"/>
      <c r="AR40" s="80"/>
      <c r="AS40" s="80"/>
    </row>
    <row r="41" spans="1:45" x14ac:dyDescent="0.25">
      <c r="A41" s="64" t="s">
        <v>45</v>
      </c>
      <c r="B41" s="64" t="s">
        <v>161</v>
      </c>
      <c r="C41" s="64"/>
      <c r="D41" s="64"/>
      <c r="E41" s="74" t="s">
        <v>37</v>
      </c>
      <c r="F41" s="84"/>
      <c r="G41" s="84"/>
      <c r="H41" s="84"/>
      <c r="I41" s="85"/>
      <c r="J41" s="85"/>
      <c r="K41" s="86"/>
      <c r="L41" s="87"/>
      <c r="M41" s="88"/>
      <c r="N41" s="88"/>
      <c r="O41" s="64"/>
      <c r="P41" s="65"/>
      <c r="Q41" s="65"/>
      <c r="R41" s="68"/>
      <c r="S41" s="65"/>
      <c r="T41" s="65"/>
      <c r="U41" s="65"/>
      <c r="V41" s="65"/>
      <c r="W41" s="105"/>
      <c r="X41" s="69">
        <v>5</v>
      </c>
      <c r="Y41" s="68"/>
      <c r="Z41" s="69" t="s">
        <v>159</v>
      </c>
      <c r="AA41" s="68"/>
      <c r="AB41" s="69"/>
      <c r="AC41" s="69"/>
      <c r="AD41" s="69"/>
      <c r="AE41" s="69"/>
      <c r="AF41" s="105"/>
      <c r="AG41" s="55">
        <f>COUNT(O41:AE41)</f>
        <v>1</v>
      </c>
      <c r="AH41" s="55" t="s">
        <v>166</v>
      </c>
      <c r="AI41" s="55"/>
      <c r="AJ41" s="64" t="s">
        <v>45</v>
      </c>
      <c r="AK41" s="64" t="s">
        <v>161</v>
      </c>
      <c r="AL41" s="80"/>
      <c r="AM41" s="80"/>
      <c r="AN41" s="80"/>
      <c r="AO41" s="80"/>
      <c r="AP41" s="80"/>
      <c r="AQ41" s="80"/>
      <c r="AR41" s="80"/>
      <c r="AS41" s="80"/>
    </row>
    <row r="42" spans="1:45" ht="15" customHeight="1" x14ac:dyDescent="0.25">
      <c r="A42" s="64" t="s">
        <v>156</v>
      </c>
      <c r="B42" s="64" t="s">
        <v>157</v>
      </c>
      <c r="C42" s="64"/>
      <c r="D42" s="64"/>
      <c r="E42" s="74" t="s">
        <v>158</v>
      </c>
      <c r="F42" s="48"/>
      <c r="G42" s="48"/>
      <c r="H42" s="48"/>
      <c r="I42" s="48"/>
      <c r="J42" s="48"/>
      <c r="K42" s="48"/>
      <c r="L42" s="48"/>
      <c r="M42" s="48" t="s">
        <v>139</v>
      </c>
      <c r="N42" s="48"/>
      <c r="O42" s="75"/>
      <c r="P42" s="75"/>
      <c r="Q42" s="75"/>
      <c r="R42" s="68"/>
      <c r="S42" s="75"/>
      <c r="T42" s="75"/>
      <c r="U42" s="75"/>
      <c r="V42" s="75"/>
      <c r="W42" s="105"/>
      <c r="X42" s="69">
        <v>1</v>
      </c>
      <c r="Y42" s="68"/>
      <c r="Z42" s="69">
        <v>1</v>
      </c>
      <c r="AA42" s="68"/>
      <c r="AB42" s="69">
        <v>2</v>
      </c>
      <c r="AC42" s="69">
        <v>1</v>
      </c>
      <c r="AD42" s="69">
        <v>1</v>
      </c>
      <c r="AE42" s="102">
        <v>2</v>
      </c>
      <c r="AF42" s="105"/>
      <c r="AG42" s="55">
        <f>COUNT(O42:AE42)</f>
        <v>6</v>
      </c>
      <c r="AH42" s="55" t="s">
        <v>166</v>
      </c>
      <c r="AI42" s="55"/>
      <c r="AJ42" s="64" t="s">
        <v>156</v>
      </c>
      <c r="AK42" s="64" t="s">
        <v>157</v>
      </c>
      <c r="AL42" s="80"/>
      <c r="AM42" s="80"/>
      <c r="AN42" s="80"/>
      <c r="AO42" s="80"/>
      <c r="AP42" s="80"/>
      <c r="AQ42" s="80"/>
      <c r="AR42" s="80"/>
      <c r="AS42" s="80"/>
    </row>
    <row r="43" spans="1:45" x14ac:dyDescent="0.25">
      <c r="A43" s="89" t="s">
        <v>106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9"/>
      <c r="Q43" s="89"/>
      <c r="R43" s="89"/>
      <c r="S43" s="89"/>
      <c r="T43" s="89"/>
      <c r="U43" s="89"/>
      <c r="V43" s="89"/>
      <c r="W43" s="105"/>
      <c r="X43" s="89"/>
      <c r="Y43" s="89"/>
      <c r="Z43" s="89"/>
      <c r="AA43" s="89"/>
      <c r="AB43" s="89"/>
      <c r="AC43" s="89"/>
      <c r="AD43" s="89"/>
      <c r="AE43" s="89"/>
      <c r="AF43" s="105"/>
      <c r="AG43" s="89"/>
      <c r="AH43" s="89"/>
      <c r="AI43" s="89"/>
      <c r="AJ43" s="89"/>
      <c r="AK43" s="89"/>
      <c r="AL43" s="80"/>
      <c r="AM43" s="80"/>
      <c r="AN43" s="80"/>
      <c r="AO43" s="80"/>
      <c r="AP43" s="80"/>
      <c r="AQ43" s="80"/>
      <c r="AR43" s="80"/>
      <c r="AS43" s="80"/>
    </row>
    <row r="44" spans="1:45" hidden="1" x14ac:dyDescent="0.25">
      <c r="W44" s="105"/>
      <c r="X44" s="51"/>
      <c r="Y44" s="48"/>
      <c r="Z44" s="51"/>
      <c r="AA44" s="51"/>
      <c r="AB44" s="51"/>
      <c r="AC44" s="51"/>
      <c r="AD44" s="51"/>
      <c r="AE44" s="51"/>
      <c r="AF44" s="105"/>
      <c r="AG44" s="63"/>
      <c r="AL44" s="80"/>
      <c r="AM44" s="80"/>
      <c r="AN44" s="80"/>
      <c r="AO44" s="80"/>
      <c r="AP44" s="80"/>
      <c r="AQ44" s="80"/>
      <c r="AR44" s="80"/>
      <c r="AS44" s="80"/>
    </row>
    <row r="45" spans="1:45" hidden="1" x14ac:dyDescent="0.25">
      <c r="W45" s="105"/>
      <c r="X45" s="51"/>
      <c r="Y45" s="48"/>
      <c r="Z45" s="51"/>
      <c r="AA45" s="51"/>
      <c r="AB45" s="51"/>
      <c r="AC45" s="51"/>
      <c r="AD45" s="51"/>
      <c r="AE45" s="51"/>
      <c r="AF45" s="105"/>
      <c r="AG45" s="63"/>
      <c r="AL45" s="80"/>
      <c r="AM45" s="80"/>
      <c r="AN45" s="80"/>
      <c r="AO45" s="80"/>
      <c r="AP45" s="80"/>
      <c r="AQ45" s="80"/>
      <c r="AR45" s="80"/>
      <c r="AS45" s="80"/>
    </row>
    <row r="46" spans="1:45" hidden="1" x14ac:dyDescent="0.25">
      <c r="W46" s="105"/>
      <c r="X46" s="51"/>
      <c r="Y46" s="48"/>
      <c r="Z46" s="51"/>
      <c r="AA46" s="51"/>
      <c r="AB46" s="51"/>
      <c r="AC46" s="51"/>
      <c r="AD46" s="51"/>
      <c r="AE46" s="51"/>
      <c r="AF46" s="105"/>
      <c r="AG46" s="63"/>
      <c r="AL46" s="80"/>
      <c r="AM46" s="80"/>
      <c r="AN46" s="80"/>
      <c r="AO46" s="80"/>
      <c r="AP46" s="80"/>
      <c r="AQ46" s="80"/>
      <c r="AR46" s="80"/>
      <c r="AS46" s="80"/>
    </row>
    <row r="47" spans="1:45" ht="45" x14ac:dyDescent="0.25">
      <c r="A47" s="18"/>
      <c r="B47" s="18"/>
      <c r="C47" s="18"/>
      <c r="D47" s="18"/>
      <c r="E47" s="18"/>
      <c r="F47" s="18"/>
      <c r="G47" s="45" t="s">
        <v>2</v>
      </c>
      <c r="H47" s="45"/>
      <c r="I47" s="45" t="s">
        <v>3</v>
      </c>
      <c r="J47" s="45"/>
      <c r="K47" s="45" t="s">
        <v>137</v>
      </c>
      <c r="L47" s="45"/>
      <c r="M47" s="44" t="s">
        <v>56</v>
      </c>
      <c r="N47" s="44" t="s">
        <v>57</v>
      </c>
      <c r="O47" s="44" t="s">
        <v>141</v>
      </c>
      <c r="P47" s="44" t="s">
        <v>142</v>
      </c>
      <c r="Q47" s="44" t="s">
        <v>143</v>
      </c>
      <c r="R47" s="44" t="s">
        <v>144</v>
      </c>
      <c r="S47" s="44" t="s">
        <v>145</v>
      </c>
      <c r="T47" s="44" t="s">
        <v>146</v>
      </c>
      <c r="U47" s="44" t="s">
        <v>147</v>
      </c>
      <c r="V47" s="44" t="s">
        <v>148</v>
      </c>
      <c r="W47" s="105"/>
      <c r="X47" s="44" t="s">
        <v>141</v>
      </c>
      <c r="Y47" s="44" t="s">
        <v>142</v>
      </c>
      <c r="Z47" s="44" t="s">
        <v>143</v>
      </c>
      <c r="AA47" s="44" t="s">
        <v>144</v>
      </c>
      <c r="AB47" s="44" t="s">
        <v>145</v>
      </c>
      <c r="AC47" s="44" t="s">
        <v>146</v>
      </c>
      <c r="AD47" s="44" t="s">
        <v>147</v>
      </c>
      <c r="AE47" s="44" t="s">
        <v>148</v>
      </c>
      <c r="AF47" s="105"/>
      <c r="AG47" s="100" t="s">
        <v>164</v>
      </c>
      <c r="AH47" s="100" t="s">
        <v>165</v>
      </c>
      <c r="AI47" s="101" t="s">
        <v>163</v>
      </c>
      <c r="AJ47" s="99" t="s">
        <v>0</v>
      </c>
      <c r="AK47" s="99" t="s">
        <v>62</v>
      </c>
      <c r="AL47" s="80"/>
      <c r="AM47" s="80"/>
      <c r="AN47" s="80"/>
      <c r="AO47" s="80"/>
      <c r="AP47" s="80"/>
      <c r="AQ47" s="80"/>
      <c r="AR47" s="80"/>
      <c r="AS47" s="80"/>
    </row>
    <row r="48" spans="1:45" x14ac:dyDescent="0.25">
      <c r="A48" s="44" t="s">
        <v>0</v>
      </c>
      <c r="B48" s="44" t="s">
        <v>62</v>
      </c>
      <c r="C48" s="44" t="s">
        <v>17</v>
      </c>
      <c r="D48" s="44" t="s">
        <v>50</v>
      </c>
      <c r="E48" s="44" t="s">
        <v>1</v>
      </c>
      <c r="F48" s="44" t="s">
        <v>27</v>
      </c>
      <c r="G48" s="44" t="s">
        <v>8</v>
      </c>
      <c r="H48" s="44" t="s">
        <v>9</v>
      </c>
      <c r="I48" s="44" t="s">
        <v>8</v>
      </c>
      <c r="J48" s="44" t="s">
        <v>9</v>
      </c>
      <c r="K48" s="44" t="s">
        <v>10</v>
      </c>
      <c r="L48" s="44" t="s">
        <v>11</v>
      </c>
      <c r="M48" s="44" t="s">
        <v>5</v>
      </c>
      <c r="N48" s="44" t="s">
        <v>6</v>
      </c>
      <c r="O48" s="44" t="s">
        <v>7</v>
      </c>
      <c r="P48" s="44" t="s">
        <v>7</v>
      </c>
      <c r="Q48" s="44" t="s">
        <v>7</v>
      </c>
      <c r="R48" s="44" t="s">
        <v>7</v>
      </c>
      <c r="S48" s="44" t="s">
        <v>7</v>
      </c>
      <c r="T48" s="44" t="s">
        <v>7</v>
      </c>
      <c r="U48" s="44" t="s">
        <v>7</v>
      </c>
      <c r="V48" s="44" t="s">
        <v>7</v>
      </c>
      <c r="W48" s="105"/>
      <c r="X48" s="44" t="s">
        <v>7</v>
      </c>
      <c r="Y48" s="44" t="s">
        <v>7</v>
      </c>
      <c r="Z48" s="44" t="s">
        <v>7</v>
      </c>
      <c r="AA48" s="44" t="s">
        <v>7</v>
      </c>
      <c r="AB48" s="44" t="s">
        <v>7</v>
      </c>
      <c r="AC48" s="44" t="s">
        <v>7</v>
      </c>
      <c r="AD48" s="44" t="s">
        <v>7</v>
      </c>
      <c r="AE48" s="44" t="s">
        <v>7</v>
      </c>
      <c r="AF48" s="105"/>
      <c r="AG48" s="63"/>
      <c r="AL48" s="80"/>
      <c r="AM48" s="80"/>
      <c r="AN48" s="80"/>
      <c r="AO48" s="80"/>
      <c r="AP48" s="80"/>
      <c r="AQ48" s="80"/>
      <c r="AR48" s="80"/>
      <c r="AS48" s="80"/>
    </row>
    <row r="49" spans="1:45" x14ac:dyDescent="0.25">
      <c r="A49" s="64" t="s">
        <v>38</v>
      </c>
      <c r="B49" s="64" t="s">
        <v>82</v>
      </c>
      <c r="C49" s="64"/>
      <c r="D49" s="64"/>
      <c r="E49" s="74" t="s">
        <v>39</v>
      </c>
      <c r="F49" s="65">
        <v>485</v>
      </c>
      <c r="G49" s="65">
        <v>168</v>
      </c>
      <c r="H49" s="65">
        <v>183</v>
      </c>
      <c r="I49" s="66" t="s">
        <v>140</v>
      </c>
      <c r="J49" s="66">
        <v>0.92336103416435822</v>
      </c>
      <c r="K49" s="65" t="s">
        <v>138</v>
      </c>
      <c r="L49" s="65" t="s">
        <v>138</v>
      </c>
      <c r="M49" s="91" t="s">
        <v>138</v>
      </c>
      <c r="N49" s="92" t="s">
        <v>138</v>
      </c>
      <c r="O49" s="93">
        <v>3</v>
      </c>
      <c r="Q49" s="65">
        <v>2</v>
      </c>
      <c r="R49" s="68"/>
      <c r="S49" s="65">
        <v>1</v>
      </c>
      <c r="T49" s="65">
        <v>2</v>
      </c>
      <c r="U49" s="65">
        <v>1</v>
      </c>
      <c r="V49" s="65">
        <v>1</v>
      </c>
      <c r="W49" s="105"/>
      <c r="X49" s="70">
        <v>2</v>
      </c>
      <c r="Y49" s="68"/>
      <c r="Z49" s="69">
        <v>1</v>
      </c>
      <c r="AA49" s="68"/>
      <c r="AB49" s="69">
        <v>1</v>
      </c>
      <c r="AC49" s="69">
        <v>1</v>
      </c>
      <c r="AD49" s="69">
        <v>2</v>
      </c>
      <c r="AE49" s="69">
        <v>1</v>
      </c>
      <c r="AF49" s="105"/>
      <c r="AG49" s="97">
        <f>COUNT(O49:AE49)</f>
        <v>12</v>
      </c>
      <c r="AH49" s="97">
        <v>1.3</v>
      </c>
      <c r="AI49" s="97">
        <v>1</v>
      </c>
      <c r="AJ49" s="64" t="s">
        <v>38</v>
      </c>
      <c r="AK49" s="64" t="s">
        <v>82</v>
      </c>
      <c r="AL49" s="80"/>
      <c r="AM49" s="80"/>
      <c r="AN49" s="80"/>
      <c r="AO49" s="80"/>
      <c r="AP49" s="80"/>
      <c r="AQ49" s="80"/>
      <c r="AR49" s="80"/>
      <c r="AS49" s="80"/>
    </row>
    <row r="50" spans="1:45" x14ac:dyDescent="0.25">
      <c r="A50" s="64" t="s">
        <v>41</v>
      </c>
      <c r="B50" s="64" t="s">
        <v>85</v>
      </c>
      <c r="C50" s="64"/>
      <c r="D50" s="64"/>
      <c r="E50" s="74" t="s">
        <v>42</v>
      </c>
      <c r="F50" s="65">
        <v>505</v>
      </c>
      <c r="G50" s="65">
        <v>188</v>
      </c>
      <c r="H50" s="65">
        <v>203</v>
      </c>
      <c r="I50" s="66" t="s">
        <v>140</v>
      </c>
      <c r="J50" s="66">
        <v>0.90661831368993651</v>
      </c>
      <c r="K50" s="65">
        <v>67</v>
      </c>
      <c r="L50" s="65">
        <v>55</v>
      </c>
      <c r="M50" s="67">
        <v>62.916666666666671</v>
      </c>
      <c r="N50" s="94">
        <v>57.041402236325176</v>
      </c>
      <c r="O50" s="95">
        <v>1</v>
      </c>
      <c r="P50" s="95">
        <v>1</v>
      </c>
      <c r="Q50" s="65">
        <v>1.25</v>
      </c>
      <c r="R50" s="68"/>
      <c r="S50" s="54">
        <v>3</v>
      </c>
      <c r="T50" s="65">
        <v>1</v>
      </c>
      <c r="U50" s="54">
        <v>3</v>
      </c>
      <c r="V50" s="65">
        <v>2</v>
      </c>
      <c r="W50" s="105"/>
      <c r="X50" s="69">
        <v>1</v>
      </c>
      <c r="Y50" s="68"/>
      <c r="Z50" s="70">
        <v>3</v>
      </c>
      <c r="AA50" s="68"/>
      <c r="AB50" s="69">
        <v>2</v>
      </c>
      <c r="AC50" s="69">
        <v>2</v>
      </c>
      <c r="AD50" s="69">
        <v>1</v>
      </c>
      <c r="AE50" s="69">
        <v>2</v>
      </c>
      <c r="AF50" s="105"/>
      <c r="AG50" s="97">
        <f>COUNT(O50:AE50)</f>
        <v>13</v>
      </c>
      <c r="AH50" s="97">
        <v>1.42</v>
      </c>
      <c r="AI50" s="97">
        <v>2</v>
      </c>
      <c r="AJ50" s="64" t="s">
        <v>41</v>
      </c>
      <c r="AK50" s="64" t="s">
        <v>85</v>
      </c>
      <c r="AL50" s="80"/>
      <c r="AM50" s="80"/>
      <c r="AN50" s="80"/>
      <c r="AO50" s="80"/>
      <c r="AP50" s="80"/>
      <c r="AQ50" s="80"/>
      <c r="AR50" s="80"/>
      <c r="AS50" s="80"/>
    </row>
    <row r="51" spans="1:45" x14ac:dyDescent="0.25">
      <c r="A51" s="64" t="s">
        <v>45</v>
      </c>
      <c r="B51" s="64" t="s">
        <v>90</v>
      </c>
      <c r="C51" s="64"/>
      <c r="D51" s="64"/>
      <c r="E51" s="74" t="s">
        <v>47</v>
      </c>
      <c r="F51" s="65">
        <v>285</v>
      </c>
      <c r="G51" s="65">
        <v>195</v>
      </c>
      <c r="H51" s="65">
        <v>210</v>
      </c>
      <c r="I51" s="66" t="s">
        <v>140</v>
      </c>
      <c r="J51" s="66">
        <v>0.90090090090090091</v>
      </c>
      <c r="K51" s="64"/>
      <c r="L51" s="64"/>
      <c r="M51" s="67" t="s">
        <v>93</v>
      </c>
      <c r="N51" s="94" t="s">
        <v>93</v>
      </c>
      <c r="O51" s="96" t="s">
        <v>93</v>
      </c>
      <c r="P51" s="95" t="s">
        <v>93</v>
      </c>
      <c r="Q51" s="65">
        <v>1</v>
      </c>
      <c r="R51" s="68"/>
      <c r="S51" s="65">
        <v>2</v>
      </c>
      <c r="T51" s="65">
        <v>3</v>
      </c>
      <c r="U51" s="65">
        <v>2</v>
      </c>
      <c r="V51" s="65">
        <v>4</v>
      </c>
      <c r="W51" s="105"/>
      <c r="X51" s="69"/>
      <c r="Y51" s="68"/>
      <c r="Z51" s="69"/>
      <c r="AA51" s="68"/>
      <c r="AB51" s="69"/>
      <c r="AC51" s="69"/>
      <c r="AD51" s="69"/>
      <c r="AE51" s="69"/>
      <c r="AF51" s="105"/>
      <c r="AG51" s="55">
        <f>COUNT(O51:AE51)</f>
        <v>5</v>
      </c>
      <c r="AH51" s="55" t="s">
        <v>166</v>
      </c>
      <c r="AI51" s="55"/>
      <c r="AJ51" s="64" t="s">
        <v>45</v>
      </c>
      <c r="AK51" s="64" t="s">
        <v>90</v>
      </c>
      <c r="AL51" s="80"/>
      <c r="AM51" s="80"/>
      <c r="AN51" s="80"/>
      <c r="AO51" s="80"/>
      <c r="AP51" s="80"/>
      <c r="AQ51" s="80"/>
      <c r="AR51" s="80"/>
      <c r="AS51" s="80"/>
    </row>
    <row r="52" spans="1:45" x14ac:dyDescent="0.25">
      <c r="A52" s="64" t="s">
        <v>43</v>
      </c>
      <c r="B52" s="64" t="s">
        <v>83</v>
      </c>
      <c r="C52" s="64"/>
      <c r="D52" s="64"/>
      <c r="E52" s="74" t="s">
        <v>44</v>
      </c>
      <c r="F52" s="65">
        <v>97</v>
      </c>
      <c r="G52" s="65">
        <v>186</v>
      </c>
      <c r="H52" s="65">
        <v>201</v>
      </c>
      <c r="I52" s="66" t="s">
        <v>140</v>
      </c>
      <c r="J52" s="66">
        <v>0.90826521344232514</v>
      </c>
      <c r="K52" s="64"/>
      <c r="L52" s="64"/>
      <c r="M52" s="67" t="s">
        <v>93</v>
      </c>
      <c r="N52" s="94" t="s">
        <v>93</v>
      </c>
      <c r="O52" s="95" t="s">
        <v>93</v>
      </c>
      <c r="P52" s="95" t="s">
        <v>93</v>
      </c>
      <c r="Q52" s="65">
        <v>3</v>
      </c>
      <c r="R52" s="68"/>
      <c r="S52" s="65" t="s">
        <v>93</v>
      </c>
      <c r="T52" s="65" t="s">
        <v>93</v>
      </c>
      <c r="U52" s="65" t="s">
        <v>93</v>
      </c>
      <c r="V52" s="65" t="s">
        <v>93</v>
      </c>
      <c r="W52" s="105"/>
      <c r="X52" s="69">
        <v>3</v>
      </c>
      <c r="Y52" s="68"/>
      <c r="Z52" s="69" t="s">
        <v>159</v>
      </c>
      <c r="AA52" s="68"/>
      <c r="AB52" s="69"/>
      <c r="AC52" s="69"/>
      <c r="AD52" s="69"/>
      <c r="AE52" s="69"/>
      <c r="AF52" s="105"/>
      <c r="AG52" s="55">
        <f>COUNT(O52:AE52)</f>
        <v>2</v>
      </c>
      <c r="AH52" s="55" t="s">
        <v>166</v>
      </c>
      <c r="AI52" s="55"/>
      <c r="AJ52" s="64" t="s">
        <v>43</v>
      </c>
      <c r="AK52" s="64" t="s">
        <v>83</v>
      </c>
      <c r="AL52" s="80"/>
      <c r="AM52" s="80"/>
      <c r="AN52" s="80"/>
      <c r="AO52" s="80"/>
      <c r="AP52" s="80"/>
      <c r="AQ52" s="80"/>
      <c r="AR52" s="80"/>
      <c r="AS52" s="80"/>
    </row>
    <row r="53" spans="1:45" x14ac:dyDescent="0.25">
      <c r="A53" s="64" t="s">
        <v>46</v>
      </c>
      <c r="B53" s="64" t="s">
        <v>84</v>
      </c>
      <c r="C53" s="64"/>
      <c r="D53" s="64"/>
      <c r="E53" s="74" t="s">
        <v>47</v>
      </c>
      <c r="F53" s="62"/>
      <c r="G53" s="62"/>
      <c r="H53" s="62"/>
      <c r="I53" s="62"/>
      <c r="J53" s="62"/>
      <c r="K53" s="62"/>
      <c r="L53" s="62"/>
      <c r="M53" s="62"/>
      <c r="N53" s="62"/>
      <c r="O53" s="73"/>
      <c r="P53" s="73"/>
      <c r="Q53" s="73"/>
      <c r="R53" s="73"/>
      <c r="S53" s="73"/>
      <c r="T53" s="73"/>
      <c r="U53" s="73"/>
      <c r="V53" s="73"/>
      <c r="W53" s="105"/>
      <c r="X53" s="69"/>
      <c r="Y53" s="68"/>
      <c r="Z53" s="69">
        <v>2</v>
      </c>
      <c r="AA53" s="68"/>
      <c r="AB53" s="69"/>
      <c r="AC53" s="69"/>
      <c r="AD53" s="69"/>
      <c r="AE53" s="69"/>
      <c r="AF53" s="105"/>
      <c r="AG53" s="55">
        <f>COUNT(O53:AE53)</f>
        <v>1</v>
      </c>
      <c r="AH53" s="55" t="s">
        <v>166</v>
      </c>
      <c r="AI53" s="55"/>
      <c r="AJ53" s="64" t="s">
        <v>46</v>
      </c>
      <c r="AK53" s="64" t="s">
        <v>84</v>
      </c>
      <c r="AL53" s="80"/>
      <c r="AM53" s="80"/>
      <c r="AN53" s="80"/>
      <c r="AO53" s="80"/>
      <c r="AP53" s="80"/>
      <c r="AQ53" s="80"/>
      <c r="AR53" s="80"/>
      <c r="AS53" s="80"/>
    </row>
    <row r="54" spans="1:45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 t="s">
        <v>139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51"/>
      <c r="Y54" s="48"/>
      <c r="Z54" s="51"/>
      <c r="AA54" s="51"/>
      <c r="AB54" s="51"/>
      <c r="AC54" s="51"/>
      <c r="AD54" s="51"/>
      <c r="AE54" s="51"/>
      <c r="AF54" s="48"/>
      <c r="AG54" s="80"/>
      <c r="AH54" s="104"/>
      <c r="AI54" s="104"/>
      <c r="AJ54" s="80"/>
      <c r="AK54" s="80"/>
      <c r="AL54" s="80"/>
      <c r="AM54" s="80"/>
      <c r="AN54" s="80"/>
      <c r="AO54" s="80"/>
      <c r="AP54" s="80"/>
      <c r="AQ54" s="80"/>
      <c r="AR54" s="80"/>
      <c r="AS54" s="80"/>
    </row>
    <row r="55" spans="1:45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51"/>
      <c r="Y55" s="48"/>
      <c r="Z55" s="51"/>
      <c r="AA55" s="51"/>
      <c r="AB55" s="51"/>
      <c r="AC55" s="51"/>
      <c r="AD55" s="51"/>
      <c r="AE55" s="51"/>
      <c r="AF55" s="48"/>
      <c r="AG55" s="80"/>
      <c r="AH55" s="104"/>
      <c r="AI55" s="104"/>
      <c r="AJ55" s="80"/>
      <c r="AK55" s="80"/>
      <c r="AL55" s="80"/>
      <c r="AM55" s="80"/>
      <c r="AN55" s="80"/>
      <c r="AO55" s="80"/>
      <c r="AP55" s="80"/>
      <c r="AQ55" s="80"/>
      <c r="AR55" s="80"/>
      <c r="AS55" s="80"/>
    </row>
    <row r="56" spans="1:45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51"/>
      <c r="Y56" s="48"/>
      <c r="Z56" s="51"/>
      <c r="AA56" s="51"/>
      <c r="AB56" s="51"/>
      <c r="AC56" s="51"/>
      <c r="AD56" s="51"/>
      <c r="AE56" s="51"/>
      <c r="AF56" s="48"/>
      <c r="AG56" s="80"/>
      <c r="AH56" s="104"/>
      <c r="AI56" s="104"/>
      <c r="AJ56" s="80"/>
      <c r="AK56" s="80"/>
      <c r="AL56" s="80"/>
      <c r="AM56" s="80"/>
      <c r="AN56" s="80"/>
      <c r="AO56" s="80"/>
      <c r="AP56" s="80"/>
      <c r="AQ56" s="80"/>
      <c r="AR56" s="80"/>
      <c r="AS56" s="80"/>
    </row>
    <row r="57" spans="1:45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51"/>
      <c r="Y57" s="48"/>
      <c r="Z57" s="51"/>
      <c r="AA57" s="51"/>
      <c r="AB57" s="51"/>
      <c r="AC57" s="51"/>
      <c r="AD57" s="51"/>
      <c r="AE57" s="51"/>
      <c r="AF57" s="48"/>
      <c r="AG57" s="80"/>
      <c r="AH57" s="104"/>
      <c r="AI57" s="104"/>
      <c r="AJ57" s="80"/>
      <c r="AK57" s="80"/>
      <c r="AL57" s="80"/>
      <c r="AM57" s="80"/>
      <c r="AN57" s="80"/>
      <c r="AO57" s="80"/>
      <c r="AP57" s="80"/>
      <c r="AQ57" s="80"/>
      <c r="AR57" s="80"/>
      <c r="AS57" s="80"/>
    </row>
    <row r="58" spans="1:45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51"/>
      <c r="Y58" s="48"/>
      <c r="Z58" s="51"/>
      <c r="AA58" s="51"/>
      <c r="AB58" s="51"/>
      <c r="AC58" s="51"/>
      <c r="AD58" s="51"/>
      <c r="AE58" s="51"/>
      <c r="AF58" s="48"/>
      <c r="AG58" s="80"/>
      <c r="AH58" s="104"/>
      <c r="AI58" s="104"/>
      <c r="AJ58" s="80"/>
      <c r="AK58" s="80"/>
      <c r="AL58" s="80"/>
      <c r="AM58" s="80"/>
      <c r="AN58" s="80"/>
      <c r="AO58" s="80"/>
      <c r="AP58" s="80"/>
      <c r="AQ58" s="80"/>
      <c r="AR58" s="80"/>
      <c r="AS58" s="80"/>
    </row>
    <row r="59" spans="1:45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51"/>
      <c r="Y59" s="48"/>
      <c r="Z59" s="51"/>
      <c r="AA59" s="51"/>
      <c r="AB59" s="51"/>
      <c r="AC59" s="51"/>
      <c r="AD59" s="51"/>
      <c r="AE59" s="51"/>
      <c r="AF59" s="48"/>
      <c r="AG59" s="80"/>
      <c r="AH59" s="104"/>
      <c r="AI59" s="104"/>
      <c r="AJ59" s="80"/>
      <c r="AK59" s="80"/>
      <c r="AL59" s="80"/>
      <c r="AM59" s="80"/>
      <c r="AN59" s="80"/>
      <c r="AO59" s="80"/>
      <c r="AP59" s="80"/>
      <c r="AQ59" s="80"/>
      <c r="AR59" s="80"/>
      <c r="AS59" s="80"/>
    </row>
    <row r="60" spans="1:45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51"/>
      <c r="Y60" s="48"/>
      <c r="Z60" s="51"/>
      <c r="AA60" s="51"/>
      <c r="AB60" s="51"/>
      <c r="AC60" s="51"/>
      <c r="AD60" s="51"/>
      <c r="AE60" s="51"/>
      <c r="AF60" s="48"/>
      <c r="AG60" s="80"/>
      <c r="AH60" s="104"/>
      <c r="AI60" s="104"/>
      <c r="AJ60" s="80"/>
      <c r="AK60" s="80"/>
      <c r="AL60" s="80"/>
      <c r="AM60" s="80"/>
      <c r="AN60" s="80"/>
      <c r="AO60" s="80"/>
      <c r="AP60" s="80"/>
      <c r="AQ60" s="80"/>
      <c r="AR60" s="80"/>
      <c r="AS60" s="80"/>
    </row>
    <row r="61" spans="1:45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51"/>
      <c r="Y61" s="48"/>
      <c r="Z61" s="51"/>
      <c r="AA61" s="51"/>
      <c r="AB61" s="51"/>
      <c r="AC61" s="51"/>
      <c r="AD61" s="51"/>
      <c r="AE61" s="51"/>
      <c r="AF61" s="48"/>
      <c r="AG61" s="80"/>
      <c r="AH61" s="104"/>
      <c r="AI61" s="104"/>
      <c r="AJ61" s="80"/>
      <c r="AK61" s="80"/>
      <c r="AL61" s="80"/>
      <c r="AM61" s="80"/>
      <c r="AN61" s="80"/>
      <c r="AO61" s="80"/>
      <c r="AP61" s="80"/>
      <c r="AQ61" s="80"/>
      <c r="AR61" s="80"/>
      <c r="AS61" s="80"/>
    </row>
    <row r="62" spans="1:45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51"/>
      <c r="Y62" s="48"/>
      <c r="Z62" s="51"/>
      <c r="AA62" s="51"/>
      <c r="AB62" s="51"/>
      <c r="AC62" s="51"/>
      <c r="AD62" s="51"/>
      <c r="AE62" s="51"/>
      <c r="AF62" s="48"/>
      <c r="AG62" s="80"/>
      <c r="AH62" s="104"/>
      <c r="AI62" s="104"/>
      <c r="AJ62" s="80"/>
      <c r="AK62" s="80"/>
      <c r="AL62" s="80"/>
      <c r="AM62" s="80"/>
      <c r="AN62" s="80"/>
      <c r="AO62" s="80"/>
      <c r="AP62" s="80"/>
      <c r="AQ62" s="80"/>
      <c r="AR62" s="80"/>
      <c r="AS62" s="80"/>
    </row>
    <row r="63" spans="1:45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51"/>
      <c r="Y63" s="48"/>
      <c r="Z63" s="51"/>
      <c r="AA63" s="51"/>
      <c r="AB63" s="51"/>
      <c r="AC63" s="51"/>
      <c r="AD63" s="51"/>
      <c r="AE63" s="51"/>
      <c r="AF63" s="48"/>
      <c r="AG63" s="80"/>
      <c r="AH63" s="104"/>
      <c r="AI63" s="104"/>
      <c r="AJ63" s="80"/>
      <c r="AK63" s="80"/>
      <c r="AL63" s="80"/>
      <c r="AM63" s="80"/>
      <c r="AN63" s="80"/>
      <c r="AO63" s="80"/>
      <c r="AP63" s="80"/>
      <c r="AQ63" s="80"/>
      <c r="AR63" s="80"/>
      <c r="AS63" s="80"/>
    </row>
    <row r="64" spans="1:45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51"/>
      <c r="Y64" s="48"/>
      <c r="Z64" s="51"/>
      <c r="AA64" s="51"/>
      <c r="AB64" s="51"/>
      <c r="AC64" s="51"/>
      <c r="AD64" s="51"/>
      <c r="AE64" s="51"/>
      <c r="AF64" s="48"/>
      <c r="AG64" s="80"/>
      <c r="AH64" s="104"/>
      <c r="AI64" s="104"/>
      <c r="AJ64" s="80"/>
      <c r="AK64" s="80"/>
      <c r="AL64" s="80"/>
      <c r="AM64" s="80"/>
      <c r="AN64" s="80"/>
      <c r="AO64" s="80"/>
      <c r="AP64" s="80"/>
      <c r="AQ64" s="80"/>
      <c r="AR64" s="80"/>
      <c r="AS64" s="80"/>
    </row>
    <row r="65" spans="2:45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51"/>
      <c r="Y65" s="48"/>
      <c r="Z65" s="51"/>
      <c r="AA65" s="51"/>
      <c r="AB65" s="51"/>
      <c r="AC65" s="51"/>
      <c r="AD65" s="51"/>
      <c r="AE65" s="51"/>
      <c r="AF65" s="48"/>
      <c r="AG65" s="80"/>
      <c r="AH65" s="104"/>
      <c r="AI65" s="104"/>
      <c r="AJ65" s="80"/>
      <c r="AK65" s="80"/>
      <c r="AL65" s="80"/>
      <c r="AM65" s="80"/>
      <c r="AN65" s="80"/>
      <c r="AO65" s="80"/>
      <c r="AP65" s="80"/>
      <c r="AQ65" s="80"/>
      <c r="AR65" s="80"/>
      <c r="AS65" s="80"/>
    </row>
    <row r="66" spans="2:45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51"/>
      <c r="Y66" s="48"/>
      <c r="Z66" s="51"/>
      <c r="AA66" s="51"/>
      <c r="AB66" s="51"/>
      <c r="AC66" s="51"/>
      <c r="AD66" s="51"/>
      <c r="AE66" s="51"/>
      <c r="AF66" s="48"/>
      <c r="AG66" s="80"/>
      <c r="AH66" s="104"/>
      <c r="AI66" s="104"/>
      <c r="AJ66" s="80"/>
      <c r="AK66" s="80"/>
      <c r="AL66" s="80"/>
      <c r="AM66" s="80"/>
      <c r="AN66" s="80"/>
      <c r="AO66" s="80"/>
      <c r="AP66" s="80"/>
      <c r="AQ66" s="80"/>
      <c r="AR66" s="80"/>
      <c r="AS66" s="80"/>
    </row>
    <row r="67" spans="2:45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51"/>
      <c r="Y67" s="48"/>
      <c r="Z67" s="51"/>
      <c r="AA67" s="51"/>
      <c r="AB67" s="51"/>
      <c r="AC67" s="51"/>
      <c r="AD67" s="51"/>
      <c r="AE67" s="51"/>
      <c r="AF67" s="48"/>
      <c r="AG67" s="80"/>
      <c r="AH67" s="104"/>
      <c r="AI67" s="104"/>
      <c r="AJ67" s="80"/>
      <c r="AK67" s="80"/>
      <c r="AL67" s="80"/>
      <c r="AM67" s="80"/>
      <c r="AN67" s="80"/>
      <c r="AO67" s="80"/>
      <c r="AP67" s="80"/>
      <c r="AQ67" s="80"/>
      <c r="AR67" s="80"/>
      <c r="AS67" s="80"/>
    </row>
    <row r="68" spans="2:45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51"/>
      <c r="Y68" s="48"/>
      <c r="Z68" s="51"/>
      <c r="AA68" s="51"/>
      <c r="AB68" s="51"/>
      <c r="AC68" s="51"/>
      <c r="AD68" s="51"/>
      <c r="AE68" s="51"/>
      <c r="AF68" s="48"/>
      <c r="AG68" s="80"/>
      <c r="AH68" s="104"/>
      <c r="AI68" s="104"/>
      <c r="AJ68" s="80"/>
      <c r="AK68" s="80"/>
      <c r="AL68" s="80"/>
      <c r="AM68" s="80"/>
      <c r="AN68" s="80"/>
      <c r="AO68" s="80"/>
      <c r="AP68" s="80"/>
      <c r="AQ68" s="80"/>
      <c r="AR68" s="80"/>
      <c r="AS68" s="80"/>
    </row>
    <row r="69" spans="2:45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51"/>
      <c r="Y69" s="48"/>
      <c r="Z69" s="51"/>
      <c r="AA69" s="51"/>
      <c r="AB69" s="51"/>
      <c r="AC69" s="51"/>
      <c r="AD69" s="51"/>
      <c r="AE69" s="51"/>
      <c r="AF69" s="48"/>
      <c r="AG69" s="80"/>
      <c r="AH69" s="104"/>
      <c r="AI69" s="104"/>
      <c r="AJ69" s="80"/>
      <c r="AK69" s="80"/>
      <c r="AL69" s="80"/>
      <c r="AM69" s="80"/>
      <c r="AN69" s="80"/>
      <c r="AO69" s="80"/>
      <c r="AP69" s="80"/>
      <c r="AQ69" s="80"/>
      <c r="AR69" s="80"/>
      <c r="AS69" s="80"/>
    </row>
    <row r="70" spans="2:45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51"/>
      <c r="Y70" s="48"/>
      <c r="Z70" s="51"/>
      <c r="AA70" s="51"/>
      <c r="AB70" s="51"/>
      <c r="AC70" s="51"/>
      <c r="AD70" s="51"/>
      <c r="AE70" s="51"/>
      <c r="AF70" s="48"/>
      <c r="AG70" s="80"/>
      <c r="AH70" s="104"/>
      <c r="AI70" s="104"/>
      <c r="AJ70" s="80"/>
      <c r="AK70" s="80"/>
      <c r="AL70" s="80"/>
      <c r="AM70" s="80"/>
      <c r="AN70" s="80"/>
      <c r="AO70" s="80"/>
      <c r="AP70" s="80"/>
      <c r="AQ70" s="80"/>
      <c r="AR70" s="80"/>
      <c r="AS70" s="80"/>
    </row>
    <row r="71" spans="2:45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51"/>
      <c r="Y71" s="48"/>
      <c r="Z71" s="51"/>
      <c r="AA71" s="51"/>
      <c r="AB71" s="51"/>
      <c r="AC71" s="51"/>
      <c r="AD71" s="51"/>
      <c r="AE71" s="51"/>
      <c r="AF71" s="48"/>
      <c r="AG71" s="80"/>
      <c r="AH71" s="104"/>
      <c r="AI71" s="104"/>
      <c r="AJ71" s="80"/>
      <c r="AK71" s="80"/>
      <c r="AL71" s="80"/>
      <c r="AM71" s="80"/>
      <c r="AN71" s="80"/>
      <c r="AO71" s="80"/>
      <c r="AP71" s="80"/>
      <c r="AQ71" s="80"/>
      <c r="AR71" s="80"/>
      <c r="AS71" s="80"/>
    </row>
    <row r="72" spans="2:45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51"/>
      <c r="Y72" s="48"/>
      <c r="Z72" s="51"/>
      <c r="AA72" s="51"/>
      <c r="AB72" s="51"/>
      <c r="AC72" s="51"/>
      <c r="AD72" s="51"/>
      <c r="AE72" s="51"/>
      <c r="AF72" s="48"/>
      <c r="AG72" s="80"/>
      <c r="AH72" s="104"/>
      <c r="AI72" s="104"/>
      <c r="AJ72" s="80"/>
      <c r="AK72" s="80"/>
      <c r="AL72" s="80"/>
      <c r="AM72" s="80"/>
      <c r="AN72" s="80"/>
      <c r="AO72" s="80"/>
      <c r="AP72" s="80"/>
      <c r="AQ72" s="80"/>
      <c r="AR72" s="80"/>
      <c r="AS72" s="80"/>
    </row>
    <row r="73" spans="2:45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51"/>
      <c r="Y73" s="48"/>
      <c r="Z73" s="51"/>
      <c r="AA73" s="51"/>
      <c r="AB73" s="51"/>
      <c r="AC73" s="51"/>
      <c r="AD73" s="51"/>
      <c r="AE73" s="51"/>
      <c r="AF73" s="48"/>
      <c r="AG73" s="80"/>
      <c r="AH73" s="104"/>
      <c r="AI73" s="104"/>
      <c r="AJ73" s="80"/>
      <c r="AK73" s="80"/>
      <c r="AL73" s="80"/>
      <c r="AM73" s="80"/>
      <c r="AN73" s="80"/>
      <c r="AO73" s="80"/>
      <c r="AP73" s="80"/>
      <c r="AQ73" s="80"/>
      <c r="AR73" s="80"/>
      <c r="AS73" s="80"/>
    </row>
    <row r="74" spans="2:45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51"/>
      <c r="Y74" s="48"/>
      <c r="Z74" s="51"/>
      <c r="AA74" s="51"/>
      <c r="AB74" s="51"/>
      <c r="AC74" s="51"/>
      <c r="AD74" s="51"/>
      <c r="AE74" s="51"/>
      <c r="AF74" s="48"/>
      <c r="AG74" s="80"/>
      <c r="AH74" s="104"/>
      <c r="AI74" s="104"/>
      <c r="AJ74" s="80"/>
      <c r="AK74" s="80"/>
      <c r="AL74" s="80"/>
      <c r="AM74" s="80"/>
      <c r="AN74" s="80"/>
      <c r="AO74" s="80"/>
      <c r="AP74" s="80"/>
      <c r="AQ74" s="80"/>
      <c r="AR74" s="80"/>
      <c r="AS74" s="80"/>
    </row>
    <row r="75" spans="2:45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51"/>
      <c r="Y75" s="48"/>
      <c r="Z75" s="51"/>
      <c r="AA75" s="51"/>
      <c r="AB75" s="51"/>
      <c r="AC75" s="51"/>
      <c r="AD75" s="51"/>
      <c r="AE75" s="51"/>
      <c r="AF75" s="48"/>
      <c r="AG75" s="80"/>
      <c r="AH75" s="104"/>
      <c r="AI75" s="104"/>
      <c r="AJ75" s="80"/>
      <c r="AK75" s="80"/>
      <c r="AL75" s="80"/>
      <c r="AM75" s="80"/>
      <c r="AN75" s="80"/>
      <c r="AO75" s="80"/>
      <c r="AP75" s="80"/>
      <c r="AQ75" s="80"/>
      <c r="AR75" s="80"/>
      <c r="AS75" s="80"/>
    </row>
    <row r="76" spans="2:45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51"/>
      <c r="Y76" s="48"/>
      <c r="Z76" s="51"/>
      <c r="AA76" s="51"/>
      <c r="AB76" s="51"/>
      <c r="AC76" s="51"/>
      <c r="AD76" s="51"/>
      <c r="AE76" s="51"/>
      <c r="AF76" s="48"/>
      <c r="AG76" s="80"/>
      <c r="AH76" s="104"/>
      <c r="AI76" s="104"/>
      <c r="AJ76" s="80"/>
      <c r="AK76" s="80"/>
      <c r="AL76" s="80"/>
      <c r="AM76" s="80"/>
      <c r="AN76" s="80"/>
      <c r="AO76" s="80"/>
      <c r="AP76" s="80"/>
      <c r="AQ76" s="80"/>
      <c r="AR76" s="80"/>
      <c r="AS76" s="80"/>
    </row>
    <row r="77" spans="2:45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51"/>
      <c r="Y77" s="48"/>
      <c r="Z77" s="51"/>
      <c r="AA77" s="51"/>
      <c r="AB77" s="51"/>
      <c r="AC77" s="51"/>
      <c r="AD77" s="51"/>
      <c r="AE77" s="51"/>
      <c r="AF77" s="48"/>
      <c r="AG77" s="80"/>
      <c r="AH77" s="104"/>
      <c r="AI77" s="104"/>
      <c r="AJ77" s="80"/>
      <c r="AK77" s="80"/>
      <c r="AL77" s="80"/>
      <c r="AM77" s="80"/>
      <c r="AN77" s="80"/>
      <c r="AO77" s="80"/>
      <c r="AP77" s="80"/>
      <c r="AQ77" s="80"/>
      <c r="AR77" s="80"/>
      <c r="AS77" s="80"/>
    </row>
    <row r="78" spans="2:45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51"/>
      <c r="Y78" s="48"/>
      <c r="Z78" s="51"/>
      <c r="AA78" s="51"/>
      <c r="AB78" s="51"/>
      <c r="AC78" s="51"/>
      <c r="AD78" s="51"/>
      <c r="AE78" s="51"/>
      <c r="AF78" s="48"/>
      <c r="AG78" s="80"/>
      <c r="AH78" s="104"/>
      <c r="AI78" s="104"/>
      <c r="AJ78" s="80"/>
      <c r="AK78" s="80"/>
      <c r="AL78" s="80"/>
      <c r="AM78" s="80"/>
      <c r="AN78" s="80"/>
      <c r="AO78" s="80"/>
      <c r="AP78" s="80"/>
      <c r="AQ78" s="80"/>
      <c r="AR78" s="80"/>
      <c r="AS78" s="80"/>
    </row>
    <row r="79" spans="2:45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51"/>
      <c r="Y79" s="48"/>
      <c r="Z79" s="51"/>
      <c r="AA79" s="51"/>
      <c r="AB79" s="51"/>
      <c r="AC79" s="51"/>
      <c r="AD79" s="51"/>
      <c r="AE79" s="51"/>
      <c r="AF79" s="48"/>
      <c r="AG79" s="80"/>
      <c r="AH79" s="104"/>
      <c r="AI79" s="104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2:45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51"/>
      <c r="Y80" s="48"/>
      <c r="Z80" s="51"/>
      <c r="AA80" s="51"/>
      <c r="AB80" s="51"/>
      <c r="AC80" s="51"/>
      <c r="AD80" s="51"/>
      <c r="AE80" s="51"/>
      <c r="AF80" s="48"/>
      <c r="AG80" s="80"/>
      <c r="AH80" s="104"/>
      <c r="AI80" s="104"/>
      <c r="AJ80" s="80"/>
      <c r="AK80" s="80"/>
      <c r="AL80" s="80"/>
      <c r="AM80" s="80"/>
      <c r="AN80" s="80"/>
      <c r="AO80" s="80"/>
      <c r="AP80" s="80"/>
      <c r="AQ80" s="80"/>
      <c r="AR80" s="80"/>
      <c r="AS80" s="80"/>
    </row>
    <row r="81" spans="2:45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51"/>
      <c r="Y81" s="48"/>
      <c r="Z81" s="51"/>
      <c r="AA81" s="51"/>
      <c r="AB81" s="51"/>
      <c r="AC81" s="51"/>
      <c r="AD81" s="51"/>
      <c r="AE81" s="51"/>
      <c r="AF81" s="48"/>
      <c r="AG81" s="80"/>
      <c r="AH81" s="104"/>
      <c r="AI81" s="104"/>
      <c r="AJ81" s="80"/>
      <c r="AK81" s="80"/>
      <c r="AL81" s="80"/>
      <c r="AM81" s="80"/>
      <c r="AN81" s="80"/>
      <c r="AO81" s="80"/>
      <c r="AP81" s="80"/>
      <c r="AQ81" s="80"/>
      <c r="AR81" s="80"/>
      <c r="AS81" s="80"/>
    </row>
    <row r="82" spans="2:45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51"/>
      <c r="Y82" s="48"/>
      <c r="Z82" s="51"/>
      <c r="AA82" s="51"/>
      <c r="AB82" s="51"/>
      <c r="AC82" s="51"/>
      <c r="AD82" s="51"/>
      <c r="AE82" s="51"/>
      <c r="AF82" s="48"/>
      <c r="AG82" s="80"/>
      <c r="AH82" s="104"/>
      <c r="AI82" s="104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2:45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51"/>
      <c r="Y83" s="48"/>
      <c r="Z83" s="51"/>
      <c r="AA83" s="51"/>
      <c r="AB83" s="51"/>
      <c r="AC83" s="51"/>
      <c r="AD83" s="51"/>
      <c r="AE83" s="51"/>
      <c r="AF83" s="48"/>
      <c r="AG83" s="80"/>
      <c r="AH83" s="104"/>
      <c r="AI83" s="104"/>
      <c r="AJ83" s="80"/>
      <c r="AK83" s="80"/>
      <c r="AL83" s="80"/>
      <c r="AM83" s="80"/>
      <c r="AN83" s="80"/>
      <c r="AO83" s="80"/>
      <c r="AP83" s="80"/>
      <c r="AQ83" s="80"/>
      <c r="AR83" s="80"/>
      <c r="AS83" s="80"/>
    </row>
    <row r="84" spans="2:45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51"/>
      <c r="Y84" s="48"/>
      <c r="Z84" s="51"/>
      <c r="AA84" s="51"/>
      <c r="AB84" s="51"/>
      <c r="AC84" s="51"/>
      <c r="AD84" s="51"/>
      <c r="AE84" s="51"/>
      <c r="AF84" s="48"/>
      <c r="AG84" s="80"/>
      <c r="AH84" s="104"/>
      <c r="AI84" s="104"/>
      <c r="AJ84" s="80"/>
      <c r="AK84" s="80"/>
      <c r="AL84" s="80"/>
      <c r="AM84" s="80"/>
      <c r="AN84" s="80"/>
      <c r="AO84" s="80"/>
      <c r="AP84" s="80"/>
      <c r="AQ84" s="80"/>
      <c r="AR84" s="80"/>
      <c r="AS84" s="80"/>
    </row>
    <row r="85" spans="2:45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51"/>
      <c r="Y85" s="48"/>
      <c r="Z85" s="51"/>
      <c r="AA85" s="51"/>
      <c r="AB85" s="51"/>
      <c r="AC85" s="51"/>
      <c r="AD85" s="51"/>
      <c r="AE85" s="51"/>
      <c r="AF85" s="48"/>
      <c r="AG85" s="80"/>
      <c r="AH85" s="104"/>
      <c r="AI85" s="104"/>
      <c r="AJ85" s="80"/>
      <c r="AK85" s="80"/>
      <c r="AL85" s="80"/>
      <c r="AM85" s="80"/>
      <c r="AN85" s="80"/>
      <c r="AO85" s="80"/>
      <c r="AP85" s="80"/>
      <c r="AQ85" s="80"/>
      <c r="AR85" s="80"/>
      <c r="AS85" s="80"/>
    </row>
    <row r="86" spans="2:45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51"/>
      <c r="Y86" s="48"/>
      <c r="Z86" s="51"/>
      <c r="AA86" s="51"/>
      <c r="AB86" s="51"/>
      <c r="AC86" s="51"/>
      <c r="AD86" s="51"/>
      <c r="AE86" s="51"/>
      <c r="AF86" s="48"/>
      <c r="AG86" s="80"/>
      <c r="AH86" s="104"/>
      <c r="AI86" s="104"/>
      <c r="AJ86" s="80"/>
      <c r="AK86" s="80"/>
      <c r="AL86" s="80"/>
      <c r="AM86" s="80"/>
      <c r="AN86" s="80"/>
      <c r="AO86" s="80"/>
      <c r="AP86" s="80"/>
      <c r="AQ86" s="80"/>
      <c r="AR86" s="80"/>
      <c r="AS86" s="80"/>
    </row>
    <row r="87" spans="2:45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51"/>
      <c r="Y87" s="48"/>
      <c r="Z87" s="51"/>
      <c r="AA87" s="51"/>
      <c r="AB87" s="51"/>
      <c r="AC87" s="51"/>
      <c r="AD87" s="51"/>
      <c r="AE87" s="51"/>
      <c r="AF87" s="48"/>
      <c r="AG87" s="80"/>
      <c r="AH87" s="104"/>
      <c r="AI87" s="104"/>
      <c r="AJ87" s="80"/>
      <c r="AK87" s="80"/>
      <c r="AL87" s="80"/>
      <c r="AM87" s="80"/>
      <c r="AN87" s="80"/>
      <c r="AO87" s="80"/>
      <c r="AP87" s="80"/>
      <c r="AQ87" s="80"/>
      <c r="AR87" s="80"/>
      <c r="AS87" s="80"/>
    </row>
    <row r="88" spans="2:45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51"/>
      <c r="Y88" s="48"/>
      <c r="Z88" s="51"/>
      <c r="AA88" s="51"/>
      <c r="AB88" s="51"/>
      <c r="AC88" s="51"/>
      <c r="AD88" s="51"/>
      <c r="AE88" s="51"/>
      <c r="AF88" s="48"/>
      <c r="AG88" s="80"/>
      <c r="AH88" s="104"/>
      <c r="AI88" s="104"/>
      <c r="AJ88" s="80"/>
      <c r="AK88" s="80"/>
      <c r="AL88" s="80"/>
      <c r="AM88" s="80"/>
      <c r="AN88" s="80"/>
      <c r="AO88" s="80"/>
      <c r="AP88" s="80"/>
      <c r="AQ88" s="80"/>
      <c r="AR88" s="80"/>
      <c r="AS88" s="80"/>
    </row>
    <row r="89" spans="2:45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51"/>
      <c r="Y89" s="48"/>
      <c r="Z89" s="51"/>
      <c r="AA89" s="51"/>
      <c r="AB89" s="51"/>
      <c r="AC89" s="51"/>
      <c r="AD89" s="51"/>
      <c r="AE89" s="51"/>
      <c r="AF89" s="48"/>
      <c r="AG89" s="80"/>
      <c r="AH89" s="104"/>
      <c r="AI89" s="104"/>
      <c r="AJ89" s="80"/>
      <c r="AK89" s="80"/>
      <c r="AL89" s="80"/>
      <c r="AM89" s="80"/>
      <c r="AN89" s="80"/>
      <c r="AO89" s="80"/>
      <c r="AP89" s="80"/>
      <c r="AQ89" s="80"/>
      <c r="AR89" s="80"/>
      <c r="AS89" s="80"/>
    </row>
    <row r="90" spans="2:45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51"/>
      <c r="Y90" s="48"/>
      <c r="Z90" s="51"/>
      <c r="AA90" s="51"/>
      <c r="AB90" s="51"/>
      <c r="AC90" s="51"/>
      <c r="AD90" s="51"/>
      <c r="AE90" s="51"/>
      <c r="AF90" s="48"/>
      <c r="AG90" s="80"/>
      <c r="AH90" s="104"/>
      <c r="AI90" s="104"/>
      <c r="AJ90" s="80"/>
      <c r="AK90" s="80"/>
      <c r="AL90" s="80"/>
      <c r="AM90" s="80"/>
      <c r="AN90" s="80"/>
      <c r="AO90" s="80"/>
      <c r="AP90" s="80"/>
      <c r="AQ90" s="80"/>
      <c r="AR90" s="80"/>
      <c r="AS90" s="80"/>
    </row>
    <row r="91" spans="2:45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51"/>
      <c r="Y91" s="48"/>
      <c r="Z91" s="51"/>
      <c r="AA91" s="51"/>
      <c r="AB91" s="51"/>
      <c r="AC91" s="51"/>
      <c r="AD91" s="51"/>
      <c r="AE91" s="51"/>
      <c r="AF91" s="48"/>
      <c r="AG91" s="80"/>
      <c r="AH91" s="104"/>
      <c r="AI91" s="104"/>
      <c r="AJ91" s="80"/>
      <c r="AK91" s="80"/>
      <c r="AL91" s="80"/>
      <c r="AM91" s="80"/>
      <c r="AN91" s="80"/>
      <c r="AO91" s="80"/>
      <c r="AP91" s="80"/>
      <c r="AQ91" s="80"/>
      <c r="AR91" s="80"/>
      <c r="AS91" s="80"/>
    </row>
    <row r="92" spans="2:45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51"/>
      <c r="Y92" s="48"/>
      <c r="Z92" s="51"/>
      <c r="AA92" s="51"/>
      <c r="AB92" s="51"/>
      <c r="AC92" s="51"/>
      <c r="AD92" s="51"/>
      <c r="AE92" s="51"/>
      <c r="AF92" s="48"/>
      <c r="AG92" s="80"/>
      <c r="AH92" s="104"/>
      <c r="AI92" s="104"/>
      <c r="AJ92" s="80"/>
      <c r="AK92" s="80"/>
      <c r="AL92" s="80"/>
      <c r="AM92" s="80"/>
      <c r="AN92" s="80"/>
      <c r="AO92" s="80"/>
      <c r="AP92" s="80"/>
      <c r="AQ92" s="80"/>
      <c r="AR92" s="80"/>
      <c r="AS92" s="80"/>
    </row>
    <row r="93" spans="2:45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51"/>
      <c r="Y93" s="48"/>
      <c r="Z93" s="51"/>
      <c r="AA93" s="51"/>
      <c r="AB93" s="51"/>
      <c r="AC93" s="51"/>
      <c r="AD93" s="51"/>
      <c r="AE93" s="51"/>
      <c r="AF93" s="48"/>
      <c r="AG93" s="80"/>
      <c r="AH93" s="104"/>
      <c r="AI93" s="104"/>
      <c r="AJ93" s="80"/>
      <c r="AK93" s="80"/>
      <c r="AL93" s="80"/>
      <c r="AM93" s="80"/>
      <c r="AN93" s="80"/>
      <c r="AO93" s="80"/>
      <c r="AP93" s="80"/>
      <c r="AQ93" s="80"/>
      <c r="AR93" s="80"/>
      <c r="AS93" s="80"/>
    </row>
    <row r="94" spans="2:45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51"/>
      <c r="Y94" s="48"/>
      <c r="Z94" s="51"/>
      <c r="AA94" s="51"/>
      <c r="AB94" s="51"/>
      <c r="AC94" s="51"/>
      <c r="AD94" s="51"/>
      <c r="AE94" s="51"/>
      <c r="AF94" s="48"/>
      <c r="AG94" s="80"/>
      <c r="AH94" s="104"/>
      <c r="AI94" s="104"/>
      <c r="AJ94" s="80"/>
      <c r="AK94" s="80"/>
      <c r="AL94" s="80"/>
      <c r="AM94" s="80"/>
      <c r="AN94" s="80"/>
      <c r="AO94" s="80"/>
      <c r="AP94" s="80"/>
      <c r="AQ94" s="80"/>
      <c r="AR94" s="80"/>
      <c r="AS94" s="80"/>
    </row>
    <row r="95" spans="2:45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51"/>
      <c r="Y95" s="48"/>
      <c r="Z95" s="51"/>
      <c r="AA95" s="51"/>
      <c r="AB95" s="51"/>
      <c r="AC95" s="51"/>
      <c r="AD95" s="51"/>
      <c r="AE95" s="51"/>
      <c r="AF95" s="48"/>
      <c r="AG95" s="80"/>
      <c r="AH95" s="104"/>
      <c r="AI95" s="104"/>
      <c r="AJ95" s="80"/>
      <c r="AK95" s="80"/>
      <c r="AL95" s="80"/>
      <c r="AM95" s="80"/>
      <c r="AN95" s="80"/>
      <c r="AO95" s="80"/>
      <c r="AP95" s="80"/>
      <c r="AQ95" s="80"/>
      <c r="AR95" s="80"/>
      <c r="AS95" s="80"/>
    </row>
    <row r="96" spans="2:45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51"/>
      <c r="Y96" s="48"/>
      <c r="Z96" s="51"/>
      <c r="AA96" s="51"/>
      <c r="AB96" s="51"/>
      <c r="AC96" s="51"/>
      <c r="AD96" s="51"/>
      <c r="AE96" s="51"/>
      <c r="AF96" s="48"/>
      <c r="AG96" s="80"/>
      <c r="AH96" s="104"/>
      <c r="AI96" s="104"/>
      <c r="AJ96" s="80"/>
      <c r="AK96" s="80"/>
      <c r="AL96" s="80"/>
      <c r="AM96" s="80"/>
      <c r="AN96" s="80"/>
      <c r="AO96" s="80"/>
      <c r="AP96" s="80"/>
      <c r="AQ96" s="80"/>
      <c r="AR96" s="80"/>
      <c r="AS96" s="80"/>
    </row>
    <row r="97" spans="2:45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51"/>
      <c r="Y97" s="48"/>
      <c r="Z97" s="51"/>
      <c r="AA97" s="51"/>
      <c r="AB97" s="51"/>
      <c r="AC97" s="51"/>
      <c r="AD97" s="51"/>
      <c r="AE97" s="51"/>
      <c r="AF97" s="48"/>
      <c r="AG97" s="80"/>
      <c r="AH97" s="104"/>
      <c r="AI97" s="104"/>
      <c r="AJ97" s="80"/>
      <c r="AK97" s="80"/>
      <c r="AL97" s="80"/>
      <c r="AM97" s="80"/>
      <c r="AN97" s="80"/>
      <c r="AO97" s="80"/>
      <c r="AP97" s="80"/>
      <c r="AQ97" s="80"/>
      <c r="AR97" s="80"/>
      <c r="AS97" s="80"/>
    </row>
    <row r="98" spans="2:45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51"/>
      <c r="Y98" s="48"/>
      <c r="Z98" s="51"/>
      <c r="AA98" s="51"/>
      <c r="AB98" s="51"/>
      <c r="AC98" s="51"/>
      <c r="AD98" s="51"/>
      <c r="AE98" s="51"/>
      <c r="AF98" s="48"/>
      <c r="AG98" s="80"/>
      <c r="AH98" s="104"/>
      <c r="AI98" s="104"/>
      <c r="AJ98" s="80"/>
      <c r="AK98" s="80"/>
      <c r="AL98" s="80"/>
      <c r="AM98" s="80"/>
      <c r="AN98" s="80"/>
      <c r="AO98" s="80"/>
      <c r="AP98" s="80"/>
      <c r="AQ98" s="80"/>
      <c r="AR98" s="80"/>
      <c r="AS98" s="80"/>
    </row>
    <row r="99" spans="2:45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51"/>
      <c r="Y99" s="48"/>
      <c r="Z99" s="51"/>
      <c r="AA99" s="51"/>
      <c r="AB99" s="51"/>
      <c r="AC99" s="51"/>
      <c r="AD99" s="51"/>
      <c r="AE99" s="51"/>
      <c r="AF99" s="48"/>
      <c r="AG99" s="80"/>
      <c r="AH99" s="104"/>
      <c r="AI99" s="104"/>
      <c r="AJ99" s="80"/>
      <c r="AK99" s="80"/>
      <c r="AL99" s="80"/>
      <c r="AM99" s="80"/>
      <c r="AN99" s="80"/>
      <c r="AO99" s="80"/>
      <c r="AP99" s="80"/>
      <c r="AQ99" s="80"/>
      <c r="AR99" s="80"/>
      <c r="AS99" s="80"/>
    </row>
    <row r="100" spans="2:45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51"/>
      <c r="Y100" s="48"/>
      <c r="Z100" s="51"/>
      <c r="AA100" s="51"/>
      <c r="AB100" s="51"/>
      <c r="AC100" s="51"/>
      <c r="AD100" s="51"/>
      <c r="AE100" s="51"/>
      <c r="AF100" s="48"/>
      <c r="AG100" s="80"/>
      <c r="AH100" s="104"/>
      <c r="AI100" s="104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</row>
    <row r="101" spans="2:45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51"/>
      <c r="Y101" s="48"/>
      <c r="Z101" s="51"/>
      <c r="AA101" s="51"/>
      <c r="AB101" s="51"/>
      <c r="AC101" s="51"/>
      <c r="AD101" s="51"/>
      <c r="AE101" s="51"/>
      <c r="AF101" s="48"/>
      <c r="AG101" s="80"/>
      <c r="AH101" s="104"/>
      <c r="AI101" s="104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</row>
    <row r="102" spans="2:45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51"/>
      <c r="Y102" s="48"/>
      <c r="Z102" s="51"/>
      <c r="AA102" s="51"/>
      <c r="AB102" s="51"/>
      <c r="AC102" s="51"/>
      <c r="AD102" s="51"/>
      <c r="AE102" s="51"/>
      <c r="AF102" s="48"/>
      <c r="AG102" s="80"/>
      <c r="AH102" s="104"/>
      <c r="AI102" s="104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</row>
    <row r="103" spans="2:4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51"/>
      <c r="Y103" s="48"/>
      <c r="Z103" s="51"/>
      <c r="AA103" s="51"/>
      <c r="AB103" s="51"/>
      <c r="AC103" s="51"/>
      <c r="AD103" s="51"/>
      <c r="AE103" s="51"/>
      <c r="AF103" s="48"/>
      <c r="AG103" s="80"/>
      <c r="AH103" s="104"/>
      <c r="AI103" s="104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</row>
    <row r="104" spans="2:45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51"/>
      <c r="Y104" s="48"/>
      <c r="Z104" s="51"/>
      <c r="AA104" s="51"/>
      <c r="AB104" s="51"/>
      <c r="AC104" s="51"/>
      <c r="AD104" s="51"/>
      <c r="AE104" s="51"/>
      <c r="AF104" s="48"/>
      <c r="AG104" s="80"/>
      <c r="AH104" s="104"/>
      <c r="AI104" s="104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</row>
    <row r="105" spans="2:45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51"/>
      <c r="Y105" s="48"/>
      <c r="Z105" s="51"/>
      <c r="AA105" s="51"/>
      <c r="AB105" s="51"/>
      <c r="AC105" s="51"/>
      <c r="AD105" s="51"/>
      <c r="AE105" s="51"/>
      <c r="AF105" s="48"/>
      <c r="AG105" s="80"/>
      <c r="AH105" s="104"/>
      <c r="AI105" s="104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</row>
    <row r="106" spans="2:45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51"/>
      <c r="Y106" s="48"/>
      <c r="Z106" s="51"/>
      <c r="AA106" s="51"/>
      <c r="AB106" s="51"/>
      <c r="AC106" s="51"/>
      <c r="AD106" s="51"/>
      <c r="AE106" s="51"/>
      <c r="AF106" s="48"/>
      <c r="AG106" s="80"/>
      <c r="AH106" s="104"/>
      <c r="AI106" s="104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</row>
    <row r="107" spans="2:45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51"/>
      <c r="Y107" s="48"/>
      <c r="Z107" s="51"/>
      <c r="AA107" s="51"/>
      <c r="AB107" s="51"/>
      <c r="AC107" s="51"/>
      <c r="AD107" s="51"/>
      <c r="AE107" s="51"/>
      <c r="AF107" s="48"/>
      <c r="AG107" s="80"/>
      <c r="AH107" s="104"/>
      <c r="AI107" s="104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</row>
    <row r="108" spans="2:45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51"/>
      <c r="Y108" s="48"/>
      <c r="Z108" s="51"/>
      <c r="AA108" s="51"/>
      <c r="AB108" s="51"/>
      <c r="AC108" s="51"/>
      <c r="AD108" s="51"/>
      <c r="AE108" s="51"/>
      <c r="AF108" s="48"/>
      <c r="AG108" s="80"/>
      <c r="AH108" s="104"/>
      <c r="AI108" s="104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</row>
    <row r="109" spans="2:45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51"/>
      <c r="Y109" s="48"/>
      <c r="Z109" s="51"/>
      <c r="AA109" s="51"/>
      <c r="AB109" s="51"/>
      <c r="AC109" s="51"/>
      <c r="AD109" s="51"/>
      <c r="AE109" s="51"/>
      <c r="AF109" s="48"/>
      <c r="AG109" s="80"/>
      <c r="AH109" s="104"/>
      <c r="AI109" s="104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</row>
    <row r="110" spans="2:45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51"/>
      <c r="Y110" s="48"/>
      <c r="Z110" s="51"/>
      <c r="AA110" s="51"/>
      <c r="AB110" s="51"/>
      <c r="AC110" s="51"/>
      <c r="AD110" s="51"/>
      <c r="AE110" s="51"/>
      <c r="AF110" s="48"/>
      <c r="AG110" s="80"/>
      <c r="AH110" s="104"/>
      <c r="AI110" s="104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</row>
    <row r="111" spans="2:45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51"/>
      <c r="Y111" s="48"/>
      <c r="Z111" s="51"/>
      <c r="AA111" s="51"/>
      <c r="AB111" s="51"/>
      <c r="AC111" s="51"/>
      <c r="AD111" s="51"/>
      <c r="AE111" s="51"/>
      <c r="AF111" s="48"/>
      <c r="AG111" s="80"/>
      <c r="AH111" s="104"/>
      <c r="AI111" s="104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</row>
    <row r="112" spans="2:45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51"/>
      <c r="Y112" s="48"/>
      <c r="Z112" s="51"/>
      <c r="AA112" s="51"/>
      <c r="AB112" s="51"/>
      <c r="AC112" s="51"/>
      <c r="AD112" s="51"/>
      <c r="AE112" s="51"/>
      <c r="AF112" s="48"/>
      <c r="AG112" s="80"/>
      <c r="AH112" s="104"/>
      <c r="AI112" s="104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</row>
    <row r="113" spans="2:45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51"/>
      <c r="Y113" s="48"/>
      <c r="Z113" s="51"/>
      <c r="AA113" s="51"/>
      <c r="AB113" s="51"/>
      <c r="AC113" s="51"/>
      <c r="AD113" s="51"/>
      <c r="AE113" s="51"/>
      <c r="AF113" s="48"/>
      <c r="AG113" s="80"/>
      <c r="AH113" s="104"/>
      <c r="AI113" s="104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</row>
    <row r="114" spans="2:45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51"/>
      <c r="Y114" s="48"/>
      <c r="Z114" s="51"/>
      <c r="AA114" s="51"/>
      <c r="AB114" s="51"/>
      <c r="AC114" s="51"/>
      <c r="AD114" s="51"/>
      <c r="AE114" s="51"/>
      <c r="AF114" s="48"/>
      <c r="AG114" s="80"/>
      <c r="AH114" s="104"/>
      <c r="AI114" s="104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</row>
    <row r="115" spans="2:45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51"/>
      <c r="Y115" s="48"/>
      <c r="Z115" s="51"/>
      <c r="AA115" s="51"/>
      <c r="AB115" s="51"/>
      <c r="AC115" s="51"/>
      <c r="AD115" s="51"/>
      <c r="AE115" s="51"/>
      <c r="AF115" s="48"/>
      <c r="AG115" s="80"/>
      <c r="AH115" s="104"/>
      <c r="AI115" s="104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</row>
    <row r="116" spans="2:45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51"/>
      <c r="Y116" s="48"/>
      <c r="Z116" s="51"/>
      <c r="AA116" s="51"/>
      <c r="AB116" s="51"/>
      <c r="AC116" s="51"/>
      <c r="AD116" s="51"/>
      <c r="AE116" s="51"/>
      <c r="AF116" s="48"/>
      <c r="AG116" s="80"/>
      <c r="AH116" s="104"/>
      <c r="AI116" s="104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</row>
    <row r="117" spans="2:45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51"/>
      <c r="Y117" s="48"/>
      <c r="Z117" s="51"/>
      <c r="AA117" s="51"/>
      <c r="AB117" s="51"/>
      <c r="AC117" s="51"/>
      <c r="AD117" s="51"/>
      <c r="AE117" s="51"/>
      <c r="AF117" s="48"/>
      <c r="AG117" s="80"/>
      <c r="AH117" s="104"/>
      <c r="AI117" s="104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</row>
    <row r="118" spans="2:45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51"/>
      <c r="Y118" s="48"/>
      <c r="Z118" s="51"/>
      <c r="AA118" s="51"/>
      <c r="AB118" s="51"/>
      <c r="AC118" s="51"/>
      <c r="AD118" s="51"/>
      <c r="AE118" s="51"/>
      <c r="AF118" s="48"/>
      <c r="AG118" s="80"/>
      <c r="AH118" s="104"/>
      <c r="AI118" s="104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</row>
    <row r="119" spans="2:45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51"/>
      <c r="Y119" s="48"/>
      <c r="Z119" s="51"/>
      <c r="AA119" s="51"/>
      <c r="AB119" s="51"/>
      <c r="AC119" s="51"/>
      <c r="AD119" s="51"/>
      <c r="AE119" s="51"/>
      <c r="AF119" s="48"/>
      <c r="AG119" s="80"/>
      <c r="AH119" s="104"/>
      <c r="AI119" s="104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</row>
    <row r="120" spans="2:45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51"/>
      <c r="Y120" s="48"/>
      <c r="Z120" s="51"/>
      <c r="AA120" s="51"/>
      <c r="AB120" s="51"/>
      <c r="AC120" s="51"/>
      <c r="AD120" s="51"/>
      <c r="AE120" s="51"/>
      <c r="AF120" s="48"/>
      <c r="AG120" s="80"/>
      <c r="AH120" s="104"/>
      <c r="AI120" s="104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</row>
    <row r="121" spans="2:45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51"/>
      <c r="Y121" s="48"/>
      <c r="Z121" s="51"/>
      <c r="AA121" s="51"/>
      <c r="AB121" s="51"/>
      <c r="AC121" s="51"/>
      <c r="AD121" s="51"/>
      <c r="AE121" s="51"/>
      <c r="AF121" s="48"/>
      <c r="AG121" s="80"/>
      <c r="AH121" s="104"/>
      <c r="AI121" s="104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</row>
    <row r="122" spans="2:45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51"/>
      <c r="Y122" s="48"/>
      <c r="Z122" s="51"/>
      <c r="AA122" s="51"/>
      <c r="AB122" s="51"/>
      <c r="AC122" s="51"/>
      <c r="AD122" s="51"/>
      <c r="AE122" s="51"/>
      <c r="AF122" s="48"/>
      <c r="AG122" s="80"/>
      <c r="AH122" s="104"/>
      <c r="AI122" s="104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</row>
    <row r="123" spans="2:45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51"/>
      <c r="Y123" s="48"/>
      <c r="Z123" s="51"/>
      <c r="AA123" s="51"/>
      <c r="AB123" s="51"/>
      <c r="AC123" s="51"/>
      <c r="AD123" s="51"/>
      <c r="AE123" s="51"/>
      <c r="AF123" s="48"/>
      <c r="AG123" s="80"/>
      <c r="AH123" s="104"/>
      <c r="AI123" s="104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</row>
    <row r="124" spans="2:45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51"/>
      <c r="Y124" s="48"/>
      <c r="Z124" s="51"/>
      <c r="AA124" s="51"/>
      <c r="AB124" s="51"/>
      <c r="AC124" s="51"/>
      <c r="AD124" s="51"/>
      <c r="AE124" s="51"/>
      <c r="AF124" s="48"/>
      <c r="AG124" s="80"/>
      <c r="AH124" s="104"/>
      <c r="AI124" s="104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</row>
    <row r="125" spans="2:45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51"/>
      <c r="Y125" s="48"/>
      <c r="Z125" s="51"/>
      <c r="AA125" s="51"/>
      <c r="AB125" s="51"/>
      <c r="AC125" s="51"/>
      <c r="AD125" s="51"/>
      <c r="AE125" s="51"/>
      <c r="AF125" s="48"/>
      <c r="AG125" s="80"/>
      <c r="AH125" s="104"/>
      <c r="AI125" s="104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</row>
    <row r="126" spans="2:45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51"/>
      <c r="Y126" s="48"/>
      <c r="Z126" s="51"/>
      <c r="AA126" s="51"/>
      <c r="AB126" s="51"/>
      <c r="AC126" s="51"/>
      <c r="AD126" s="51"/>
      <c r="AE126" s="51"/>
      <c r="AF126" s="48"/>
      <c r="AG126" s="80"/>
      <c r="AH126" s="104"/>
      <c r="AI126" s="104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</row>
    <row r="127" spans="2:45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51"/>
      <c r="Y127" s="48"/>
      <c r="Z127" s="51"/>
      <c r="AA127" s="51"/>
      <c r="AB127" s="51"/>
      <c r="AC127" s="51"/>
      <c r="AD127" s="51"/>
      <c r="AE127" s="51"/>
      <c r="AF127" s="48"/>
      <c r="AG127" s="80"/>
      <c r="AH127" s="104"/>
      <c r="AI127" s="104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</row>
    <row r="128" spans="2:45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51"/>
      <c r="Y128" s="48"/>
      <c r="Z128" s="51"/>
      <c r="AA128" s="51"/>
      <c r="AB128" s="51"/>
      <c r="AC128" s="51"/>
      <c r="AD128" s="51"/>
      <c r="AE128" s="51"/>
      <c r="AF128" s="48"/>
      <c r="AG128" s="80"/>
      <c r="AH128" s="104"/>
      <c r="AI128" s="104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</row>
    <row r="129" spans="2:45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51"/>
      <c r="Y129" s="48"/>
      <c r="Z129" s="51"/>
      <c r="AA129" s="51"/>
      <c r="AB129" s="51"/>
      <c r="AC129" s="51"/>
      <c r="AD129" s="51"/>
      <c r="AE129" s="51"/>
      <c r="AF129" s="48"/>
      <c r="AG129" s="80"/>
      <c r="AH129" s="104"/>
      <c r="AI129" s="104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</row>
    <row r="130" spans="2:45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51"/>
      <c r="Y130" s="48"/>
      <c r="Z130" s="51"/>
      <c r="AA130" s="51"/>
      <c r="AB130" s="51"/>
      <c r="AC130" s="51"/>
      <c r="AD130" s="51"/>
      <c r="AE130" s="51"/>
      <c r="AF130" s="48"/>
      <c r="AG130" s="80"/>
      <c r="AH130" s="104"/>
      <c r="AI130" s="104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</row>
    <row r="131" spans="2:45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51"/>
      <c r="Y131" s="48"/>
      <c r="Z131" s="51"/>
      <c r="AA131" s="51"/>
      <c r="AB131" s="51"/>
      <c r="AC131" s="51"/>
      <c r="AD131" s="51"/>
      <c r="AE131" s="51"/>
      <c r="AF131" s="48"/>
      <c r="AG131" s="80"/>
      <c r="AH131" s="104"/>
      <c r="AI131" s="104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</row>
    <row r="132" spans="2:45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51"/>
      <c r="Y132" s="48"/>
      <c r="Z132" s="51"/>
      <c r="AA132" s="51"/>
      <c r="AB132" s="51"/>
      <c r="AC132" s="51"/>
      <c r="AD132" s="51"/>
      <c r="AE132" s="51"/>
      <c r="AF132" s="48"/>
      <c r="AG132" s="80"/>
      <c r="AH132" s="104"/>
      <c r="AI132" s="104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</row>
    <row r="133" spans="2:45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51"/>
      <c r="Y133" s="48"/>
      <c r="Z133" s="51"/>
      <c r="AA133" s="51"/>
      <c r="AB133" s="51"/>
      <c r="AC133" s="51"/>
      <c r="AD133" s="51"/>
      <c r="AE133" s="51"/>
      <c r="AF133" s="48"/>
      <c r="AG133" s="80"/>
      <c r="AH133" s="104"/>
      <c r="AI133" s="104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</row>
    <row r="134" spans="2:45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51"/>
      <c r="Y134" s="48"/>
      <c r="Z134" s="51"/>
      <c r="AA134" s="51"/>
      <c r="AB134" s="51"/>
      <c r="AC134" s="51"/>
      <c r="AD134" s="51"/>
      <c r="AE134" s="51"/>
      <c r="AF134" s="48"/>
      <c r="AG134" s="80"/>
      <c r="AH134" s="104"/>
      <c r="AI134" s="104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</row>
    <row r="135" spans="2:45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51"/>
      <c r="Y135" s="48"/>
      <c r="Z135" s="51"/>
      <c r="AA135" s="51"/>
      <c r="AB135" s="51"/>
      <c r="AC135" s="51"/>
      <c r="AD135" s="51"/>
      <c r="AE135" s="51"/>
      <c r="AF135" s="48"/>
      <c r="AG135" s="80"/>
      <c r="AH135" s="104"/>
      <c r="AI135" s="104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</row>
    <row r="136" spans="2:45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51"/>
      <c r="Y136" s="48"/>
      <c r="Z136" s="51"/>
      <c r="AA136" s="51"/>
      <c r="AB136" s="51"/>
      <c r="AC136" s="51"/>
      <c r="AD136" s="51"/>
      <c r="AE136" s="51"/>
      <c r="AF136" s="48"/>
      <c r="AG136" s="80"/>
      <c r="AH136" s="104"/>
      <c r="AI136" s="104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</row>
    <row r="137" spans="2:45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51"/>
      <c r="Y137" s="48"/>
      <c r="Z137" s="51"/>
      <c r="AA137" s="51"/>
      <c r="AB137" s="51"/>
      <c r="AC137" s="51"/>
      <c r="AD137" s="51"/>
      <c r="AE137" s="51"/>
      <c r="AF137" s="48"/>
      <c r="AG137" s="80"/>
      <c r="AH137" s="104"/>
      <c r="AI137" s="104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</row>
    <row r="138" spans="2:45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51"/>
      <c r="Y138" s="48"/>
      <c r="Z138" s="51"/>
      <c r="AA138" s="51"/>
      <c r="AB138" s="51"/>
      <c r="AC138" s="51"/>
      <c r="AD138" s="51"/>
      <c r="AE138" s="51"/>
      <c r="AF138" s="48"/>
      <c r="AG138" s="80"/>
      <c r="AH138" s="104"/>
      <c r="AI138" s="104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</row>
    <row r="139" spans="2:45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51"/>
      <c r="Y139" s="48"/>
      <c r="Z139" s="51"/>
      <c r="AA139" s="51"/>
      <c r="AB139" s="51"/>
      <c r="AC139" s="51"/>
      <c r="AD139" s="51"/>
      <c r="AE139" s="51"/>
      <c r="AF139" s="48"/>
      <c r="AG139" s="80"/>
      <c r="AH139" s="104"/>
      <c r="AI139" s="104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</row>
    <row r="140" spans="2:45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51"/>
      <c r="Y140" s="48"/>
      <c r="Z140" s="51"/>
      <c r="AA140" s="51"/>
      <c r="AB140" s="51"/>
      <c r="AC140" s="51"/>
      <c r="AD140" s="51"/>
      <c r="AE140" s="51"/>
      <c r="AF140" s="48"/>
      <c r="AG140" s="80"/>
      <c r="AH140" s="104"/>
      <c r="AI140" s="104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</row>
    <row r="141" spans="2:45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51"/>
      <c r="Y141" s="48"/>
      <c r="Z141" s="51"/>
      <c r="AA141" s="51"/>
      <c r="AB141" s="51"/>
      <c r="AC141" s="51"/>
      <c r="AD141" s="51"/>
      <c r="AE141" s="51"/>
      <c r="AF141" s="48"/>
      <c r="AG141" s="80"/>
      <c r="AH141" s="104"/>
      <c r="AI141" s="104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</row>
    <row r="142" spans="2:45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51"/>
      <c r="Y142" s="48"/>
      <c r="Z142" s="51"/>
      <c r="AA142" s="51"/>
      <c r="AB142" s="51"/>
      <c r="AC142" s="51"/>
      <c r="AD142" s="51"/>
      <c r="AE142" s="51"/>
      <c r="AF142" s="48"/>
      <c r="AG142" s="80"/>
      <c r="AH142" s="104"/>
      <c r="AI142" s="104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</row>
    <row r="143" spans="2:45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51"/>
      <c r="Y143" s="48"/>
      <c r="Z143" s="51"/>
      <c r="AA143" s="51"/>
      <c r="AB143" s="51"/>
      <c r="AC143" s="51"/>
      <c r="AD143" s="51"/>
      <c r="AE143" s="51"/>
      <c r="AF143" s="48"/>
      <c r="AG143" s="80"/>
      <c r="AH143" s="104"/>
      <c r="AI143" s="104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</row>
    <row r="144" spans="2:45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51"/>
      <c r="Y144" s="48"/>
      <c r="Z144" s="51"/>
      <c r="AA144" s="51"/>
      <c r="AB144" s="51"/>
      <c r="AC144" s="51"/>
      <c r="AD144" s="51"/>
      <c r="AE144" s="51"/>
      <c r="AF144" s="48"/>
      <c r="AG144" s="80"/>
      <c r="AH144" s="104"/>
      <c r="AI144" s="104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</row>
    <row r="145" spans="2:45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51"/>
      <c r="Y145" s="48"/>
      <c r="Z145" s="51"/>
      <c r="AA145" s="51"/>
      <c r="AB145" s="51"/>
      <c r="AC145" s="51"/>
      <c r="AD145" s="51"/>
      <c r="AE145" s="51"/>
      <c r="AF145" s="48"/>
      <c r="AG145" s="80"/>
      <c r="AH145" s="104"/>
      <c r="AI145" s="104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</row>
    <row r="146" spans="2:45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51"/>
      <c r="Y146" s="48"/>
      <c r="Z146" s="51"/>
      <c r="AA146" s="51"/>
      <c r="AB146" s="51"/>
      <c r="AC146" s="51"/>
      <c r="AD146" s="51"/>
      <c r="AE146" s="51"/>
      <c r="AF146" s="48"/>
      <c r="AG146" s="80"/>
      <c r="AH146" s="104"/>
      <c r="AI146" s="104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</row>
    <row r="147" spans="2:45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51"/>
      <c r="Y147" s="48"/>
      <c r="Z147" s="51"/>
      <c r="AA147" s="51"/>
      <c r="AB147" s="51"/>
      <c r="AC147" s="51"/>
      <c r="AD147" s="51"/>
      <c r="AE147" s="51"/>
      <c r="AF147" s="48"/>
      <c r="AG147" s="80"/>
      <c r="AH147" s="104"/>
      <c r="AI147" s="104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</row>
    <row r="148" spans="2:45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51"/>
      <c r="Y148" s="48"/>
      <c r="Z148" s="51"/>
      <c r="AA148" s="51"/>
      <c r="AB148" s="51"/>
      <c r="AC148" s="51"/>
      <c r="AD148" s="51"/>
      <c r="AE148" s="51"/>
      <c r="AF148" s="48"/>
      <c r="AG148" s="80"/>
      <c r="AH148" s="104"/>
      <c r="AI148" s="104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</row>
    <row r="149" spans="2:45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51"/>
      <c r="Y149" s="48"/>
      <c r="Z149" s="51"/>
      <c r="AA149" s="51"/>
      <c r="AB149" s="51"/>
      <c r="AC149" s="51"/>
      <c r="AD149" s="51"/>
      <c r="AE149" s="51"/>
      <c r="AF149" s="48"/>
      <c r="AG149" s="80"/>
      <c r="AH149" s="104"/>
      <c r="AI149" s="104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</row>
    <row r="150" spans="2:45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51"/>
      <c r="Y150" s="48"/>
      <c r="Z150" s="51"/>
      <c r="AA150" s="51"/>
      <c r="AB150" s="51"/>
      <c r="AC150" s="51"/>
      <c r="AD150" s="51"/>
      <c r="AE150" s="51"/>
      <c r="AF150" s="48"/>
      <c r="AG150" s="80"/>
      <c r="AH150" s="104"/>
      <c r="AI150" s="104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</row>
    <row r="151" spans="2:45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51"/>
      <c r="Y151" s="48"/>
      <c r="Z151" s="51"/>
      <c r="AA151" s="51"/>
      <c r="AB151" s="51"/>
      <c r="AC151" s="51"/>
      <c r="AD151" s="51"/>
      <c r="AE151" s="51"/>
      <c r="AF151" s="48"/>
      <c r="AG151" s="80"/>
      <c r="AH151" s="104"/>
      <c r="AI151" s="104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</row>
    <row r="152" spans="2:45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51"/>
      <c r="Y152" s="48"/>
      <c r="Z152" s="51"/>
      <c r="AA152" s="51"/>
      <c r="AB152" s="51"/>
      <c r="AC152" s="51"/>
      <c r="AD152" s="51"/>
      <c r="AE152" s="51"/>
      <c r="AF152" s="48"/>
      <c r="AG152" s="80"/>
      <c r="AH152" s="104"/>
      <c r="AI152" s="104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</row>
    <row r="153" spans="2:45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51"/>
      <c r="Y153" s="48"/>
      <c r="Z153" s="51"/>
      <c r="AA153" s="51"/>
      <c r="AB153" s="51"/>
      <c r="AC153" s="51"/>
      <c r="AD153" s="51"/>
      <c r="AE153" s="51"/>
      <c r="AF153" s="48"/>
      <c r="AG153" s="80"/>
      <c r="AH153" s="104"/>
      <c r="AI153" s="104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</row>
    <row r="154" spans="2:45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51"/>
      <c r="Y154" s="48"/>
      <c r="Z154" s="51"/>
      <c r="AA154" s="51"/>
      <c r="AB154" s="51"/>
      <c r="AC154" s="51"/>
      <c r="AD154" s="51"/>
      <c r="AE154" s="51"/>
      <c r="AF154" s="48"/>
      <c r="AG154" s="80"/>
      <c r="AH154" s="104"/>
      <c r="AI154" s="104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</row>
    <row r="155" spans="2:45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51"/>
      <c r="Y155" s="48"/>
      <c r="Z155" s="51"/>
      <c r="AA155" s="51"/>
      <c r="AB155" s="51"/>
      <c r="AC155" s="51"/>
      <c r="AD155" s="51"/>
      <c r="AE155" s="51"/>
      <c r="AF155" s="48"/>
      <c r="AG155" s="80"/>
      <c r="AH155" s="104"/>
      <c r="AI155" s="104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</row>
    <row r="156" spans="2:45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51"/>
      <c r="Y156" s="48"/>
      <c r="Z156" s="51"/>
      <c r="AA156" s="51"/>
      <c r="AB156" s="51"/>
      <c r="AC156" s="51"/>
      <c r="AD156" s="51"/>
      <c r="AE156" s="51"/>
      <c r="AF156" s="48"/>
      <c r="AG156" s="80"/>
      <c r="AH156" s="104"/>
      <c r="AI156" s="104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</row>
    <row r="157" spans="2:45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51"/>
      <c r="Y157" s="48"/>
      <c r="Z157" s="51"/>
      <c r="AA157" s="51"/>
      <c r="AB157" s="51"/>
      <c r="AC157" s="51"/>
      <c r="AD157" s="51"/>
      <c r="AE157" s="51"/>
      <c r="AF157" s="48"/>
      <c r="AG157" s="80"/>
      <c r="AH157" s="104"/>
      <c r="AI157" s="104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</row>
    <row r="158" spans="2:45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51"/>
      <c r="Y158" s="48"/>
      <c r="Z158" s="51"/>
      <c r="AA158" s="51"/>
      <c r="AB158" s="51"/>
      <c r="AC158" s="51"/>
      <c r="AD158" s="51"/>
      <c r="AE158" s="51"/>
      <c r="AF158" s="48"/>
      <c r="AG158" s="80"/>
      <c r="AH158" s="104"/>
      <c r="AI158" s="104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</row>
    <row r="159" spans="2:45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51"/>
      <c r="Y159" s="48"/>
      <c r="Z159" s="51"/>
      <c r="AA159" s="51"/>
      <c r="AB159" s="51"/>
      <c r="AC159" s="51"/>
      <c r="AD159" s="51"/>
      <c r="AE159" s="51"/>
      <c r="AF159" s="48"/>
      <c r="AG159" s="80"/>
      <c r="AH159" s="104"/>
      <c r="AI159" s="104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</row>
    <row r="160" spans="2:45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51"/>
      <c r="Y160" s="48"/>
      <c r="Z160" s="51"/>
      <c r="AA160" s="51"/>
      <c r="AB160" s="51"/>
      <c r="AC160" s="51"/>
      <c r="AD160" s="51"/>
      <c r="AE160" s="51"/>
      <c r="AF160" s="48"/>
      <c r="AG160" s="80"/>
      <c r="AH160" s="104"/>
      <c r="AI160" s="104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</row>
    <row r="161" spans="2:45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51"/>
      <c r="Y161" s="48"/>
      <c r="Z161" s="51"/>
      <c r="AA161" s="51"/>
      <c r="AB161" s="51"/>
      <c r="AC161" s="51"/>
      <c r="AD161" s="51"/>
      <c r="AE161" s="51"/>
      <c r="AF161" s="48"/>
      <c r="AL161" s="80"/>
      <c r="AM161" s="80"/>
      <c r="AN161" s="80"/>
      <c r="AO161" s="80"/>
      <c r="AP161" s="80"/>
      <c r="AQ161" s="80"/>
      <c r="AR161" s="80"/>
      <c r="AS161" s="80"/>
    </row>
    <row r="162" spans="2:45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51"/>
      <c r="Y162" s="48"/>
      <c r="Z162" s="51"/>
      <c r="AA162" s="51"/>
      <c r="AB162" s="51"/>
      <c r="AC162" s="51"/>
      <c r="AD162" s="51"/>
      <c r="AE162" s="51"/>
      <c r="AF162" s="48"/>
      <c r="AL162" s="80"/>
      <c r="AM162" s="80"/>
      <c r="AN162" s="80"/>
      <c r="AO162" s="80"/>
      <c r="AP162" s="80"/>
      <c r="AQ162" s="80"/>
      <c r="AR162" s="80"/>
      <c r="AS162" s="80"/>
    </row>
    <row r="163" spans="2:45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51"/>
      <c r="Y163" s="48"/>
      <c r="Z163" s="51"/>
      <c r="AA163" s="51"/>
      <c r="AB163" s="51"/>
      <c r="AC163" s="51"/>
      <c r="AD163" s="51"/>
      <c r="AE163" s="51"/>
      <c r="AF163" s="48"/>
      <c r="AL163" s="80"/>
      <c r="AM163" s="80"/>
      <c r="AN163" s="80"/>
      <c r="AO163" s="80"/>
      <c r="AP163" s="80"/>
      <c r="AQ163" s="80"/>
      <c r="AR163" s="80"/>
      <c r="AS163" s="80"/>
    </row>
    <row r="164" spans="2:45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51"/>
      <c r="Y164" s="48"/>
      <c r="Z164" s="51"/>
      <c r="AA164" s="51"/>
      <c r="AB164" s="51"/>
      <c r="AC164" s="51"/>
      <c r="AD164" s="51"/>
      <c r="AE164" s="51"/>
      <c r="AF164" s="48"/>
      <c r="AL164" s="80"/>
      <c r="AM164" s="80"/>
      <c r="AN164" s="80"/>
      <c r="AO164" s="80"/>
      <c r="AP164" s="80"/>
      <c r="AQ164" s="80"/>
      <c r="AR164" s="80"/>
      <c r="AS164" s="80"/>
    </row>
    <row r="165" spans="2:45" x14ac:dyDescent="0.25">
      <c r="X165" s="51"/>
      <c r="Y165" s="48"/>
      <c r="Z165" s="51"/>
      <c r="AA165" s="51"/>
      <c r="AB165" s="51"/>
      <c r="AC165" s="51"/>
      <c r="AD165" s="51"/>
      <c r="AE165" s="51"/>
      <c r="AF165" s="48"/>
      <c r="AL165" s="80"/>
      <c r="AM165" s="80"/>
      <c r="AN165" s="80"/>
      <c r="AO165" s="80"/>
      <c r="AP165" s="80"/>
      <c r="AQ165" s="80"/>
      <c r="AR165" s="80"/>
      <c r="AS165" s="80"/>
    </row>
    <row r="166" spans="2:45" x14ac:dyDescent="0.25">
      <c r="X166" s="51"/>
      <c r="Y166" s="48"/>
      <c r="Z166" s="51"/>
      <c r="AA166" s="51"/>
      <c r="AB166" s="51"/>
      <c r="AC166" s="51"/>
      <c r="AD166" s="51"/>
      <c r="AE166" s="51"/>
      <c r="AF166" s="48"/>
      <c r="AL166" s="80"/>
      <c r="AM166" s="80"/>
      <c r="AN166" s="80"/>
      <c r="AO166" s="80"/>
      <c r="AP166" s="80"/>
      <c r="AQ166" s="80"/>
      <c r="AR166" s="80"/>
      <c r="AS166" s="80"/>
    </row>
    <row r="167" spans="2:45" x14ac:dyDescent="0.25">
      <c r="X167" s="51"/>
      <c r="Y167" s="48"/>
      <c r="Z167" s="51"/>
      <c r="AA167" s="51"/>
      <c r="AB167" s="51"/>
      <c r="AC167" s="51"/>
      <c r="AD167" s="51"/>
      <c r="AE167" s="51"/>
      <c r="AF167" s="48"/>
      <c r="AL167" s="80"/>
      <c r="AM167" s="80"/>
      <c r="AN167" s="80"/>
      <c r="AO167" s="80"/>
      <c r="AP167" s="80"/>
      <c r="AQ167" s="80"/>
      <c r="AR167" s="80"/>
      <c r="AS167" s="80"/>
    </row>
    <row r="168" spans="2:45" x14ac:dyDescent="0.25">
      <c r="X168" s="51"/>
      <c r="Y168" s="48"/>
      <c r="Z168" s="51"/>
      <c r="AA168" s="51"/>
      <c r="AB168" s="51"/>
      <c r="AC168" s="51"/>
      <c r="AD168" s="51"/>
      <c r="AE168" s="51"/>
      <c r="AF168" s="48"/>
    </row>
    <row r="169" spans="2:45" x14ac:dyDescent="0.25">
      <c r="X169" s="51"/>
      <c r="Y169" s="48"/>
      <c r="Z169" s="51"/>
      <c r="AA169" s="51"/>
      <c r="AB169" s="51"/>
      <c r="AC169" s="51"/>
      <c r="AD169" s="51"/>
      <c r="AE169" s="51"/>
      <c r="AF169" s="48"/>
    </row>
    <row r="170" spans="2:45" x14ac:dyDescent="0.25">
      <c r="X170" s="51"/>
      <c r="Y170" s="48"/>
      <c r="Z170" s="51"/>
      <c r="AA170" s="51"/>
      <c r="AB170" s="51"/>
      <c r="AC170" s="51"/>
      <c r="AD170" s="51"/>
      <c r="AE170" s="51"/>
      <c r="AF170" s="48"/>
    </row>
    <row r="171" spans="2:45" x14ac:dyDescent="0.25">
      <c r="X171" s="51"/>
      <c r="Y171" s="48"/>
      <c r="Z171" s="51"/>
      <c r="AA171" s="51"/>
      <c r="AB171" s="51"/>
      <c r="AC171" s="51"/>
      <c r="AD171" s="51"/>
      <c r="AE171" s="51"/>
      <c r="AF171" s="48"/>
    </row>
    <row r="172" spans="2:45" x14ac:dyDescent="0.25">
      <c r="X172" s="51"/>
      <c r="Y172" s="48"/>
      <c r="Z172" s="51"/>
      <c r="AA172" s="51"/>
      <c r="AB172" s="51"/>
      <c r="AC172" s="51"/>
      <c r="AD172" s="51"/>
      <c r="AE172" s="51"/>
      <c r="AF172" s="48"/>
    </row>
    <row r="173" spans="2:45" x14ac:dyDescent="0.25">
      <c r="X173" s="51"/>
      <c r="Y173" s="48"/>
      <c r="Z173" s="51"/>
      <c r="AA173" s="51"/>
      <c r="AB173" s="51"/>
      <c r="AC173" s="51"/>
      <c r="AD173" s="51"/>
      <c r="AE173" s="51"/>
      <c r="AF173" s="48"/>
    </row>
    <row r="174" spans="2:45" x14ac:dyDescent="0.25">
      <c r="X174" s="51"/>
      <c r="Y174" s="48"/>
      <c r="Z174" s="51"/>
      <c r="AA174" s="51"/>
      <c r="AB174" s="51"/>
      <c r="AC174" s="51"/>
      <c r="AD174" s="51"/>
      <c r="AE174" s="51"/>
      <c r="AF174" s="48"/>
    </row>
    <row r="175" spans="2:45" x14ac:dyDescent="0.25">
      <c r="X175" s="51"/>
      <c r="Y175" s="48"/>
      <c r="Z175" s="51"/>
      <c r="AA175" s="51"/>
      <c r="AB175" s="51"/>
      <c r="AC175" s="51"/>
      <c r="AD175" s="51"/>
      <c r="AE175" s="51"/>
      <c r="AF175" s="48"/>
    </row>
    <row r="176" spans="2:45" x14ac:dyDescent="0.25">
      <c r="X176" s="51"/>
      <c r="Y176" s="48"/>
      <c r="Z176" s="51"/>
      <c r="AA176" s="51"/>
      <c r="AB176" s="51"/>
      <c r="AC176" s="51"/>
      <c r="AD176" s="51"/>
      <c r="AE176" s="51"/>
      <c r="AF176" s="48"/>
    </row>
    <row r="177" spans="24:32" x14ac:dyDescent="0.25">
      <c r="X177" s="51"/>
      <c r="Y177" s="48"/>
      <c r="Z177" s="51"/>
      <c r="AA177" s="51"/>
      <c r="AB177" s="51"/>
      <c r="AC177" s="51"/>
      <c r="AD177" s="51"/>
      <c r="AE177" s="51"/>
      <c r="AF177" s="48"/>
    </row>
    <row r="178" spans="24:32" x14ac:dyDescent="0.25">
      <c r="X178" s="51"/>
      <c r="Y178" s="48"/>
      <c r="Z178" s="51"/>
      <c r="AA178" s="51"/>
      <c r="AB178" s="51"/>
      <c r="AC178" s="51"/>
      <c r="AD178" s="51"/>
      <c r="AE178" s="51"/>
      <c r="AF178" s="48"/>
    </row>
    <row r="179" spans="24:32" x14ac:dyDescent="0.25">
      <c r="X179" s="51"/>
      <c r="Y179" s="48"/>
      <c r="Z179" s="51"/>
      <c r="AA179" s="51"/>
      <c r="AB179" s="51"/>
      <c r="AC179" s="51"/>
      <c r="AD179" s="51"/>
      <c r="AE179" s="51"/>
      <c r="AF179" s="48"/>
    </row>
    <row r="180" spans="24:32" x14ac:dyDescent="0.25">
      <c r="X180" s="51"/>
      <c r="Y180" s="48"/>
      <c r="Z180" s="51"/>
      <c r="AA180" s="51"/>
      <c r="AB180" s="51"/>
      <c r="AC180" s="51"/>
      <c r="AD180" s="51"/>
      <c r="AE180" s="51"/>
      <c r="AF180" s="48"/>
    </row>
    <row r="181" spans="24:32" x14ac:dyDescent="0.25">
      <c r="X181" s="51"/>
      <c r="Y181" s="48"/>
      <c r="Z181" s="51"/>
      <c r="AA181" s="51"/>
      <c r="AB181" s="51"/>
      <c r="AC181" s="51"/>
      <c r="AD181" s="51"/>
      <c r="AE181" s="51"/>
      <c r="AF181" s="48"/>
    </row>
    <row r="182" spans="24:32" x14ac:dyDescent="0.25">
      <c r="X182" s="51"/>
      <c r="Y182" s="48"/>
      <c r="Z182" s="51"/>
      <c r="AA182" s="51"/>
      <c r="AB182" s="51"/>
      <c r="AC182" s="51"/>
      <c r="AD182" s="51"/>
      <c r="AE182" s="51"/>
      <c r="AF182" s="48"/>
    </row>
    <row r="183" spans="24:32" x14ac:dyDescent="0.25">
      <c r="X183" s="51"/>
      <c r="Y183" s="48"/>
      <c r="Z183" s="51"/>
      <c r="AA183" s="51"/>
      <c r="AB183" s="51"/>
      <c r="AC183" s="51"/>
      <c r="AD183" s="51"/>
      <c r="AE183" s="51"/>
      <c r="AF183" s="48"/>
    </row>
    <row r="184" spans="24:32" x14ac:dyDescent="0.25">
      <c r="X184" s="51"/>
      <c r="Y184" s="48"/>
      <c r="Z184" s="51"/>
      <c r="AA184" s="51"/>
      <c r="AB184" s="51"/>
      <c r="AC184" s="51"/>
      <c r="AD184" s="51"/>
      <c r="AE184" s="51"/>
      <c r="AF184" s="48"/>
    </row>
    <row r="185" spans="24:32" x14ac:dyDescent="0.25">
      <c r="X185" s="51"/>
      <c r="Y185" s="48"/>
      <c r="Z185" s="51"/>
      <c r="AA185" s="51"/>
      <c r="AB185" s="51"/>
      <c r="AC185" s="51"/>
      <c r="AD185" s="51"/>
      <c r="AE185" s="51"/>
      <c r="AF185" s="48"/>
    </row>
    <row r="186" spans="24:32" x14ac:dyDescent="0.25">
      <c r="X186" s="51"/>
      <c r="Y186" s="48"/>
      <c r="Z186" s="51"/>
      <c r="AA186" s="51"/>
      <c r="AB186" s="51"/>
      <c r="AC186" s="51"/>
      <c r="AD186" s="51"/>
      <c r="AE186" s="51"/>
      <c r="AF186" s="48"/>
    </row>
    <row r="187" spans="24:32" x14ac:dyDescent="0.25">
      <c r="X187" s="51"/>
      <c r="Y187" s="48"/>
      <c r="Z187" s="51"/>
      <c r="AA187" s="51"/>
      <c r="AB187" s="51"/>
      <c r="AC187" s="51"/>
      <c r="AD187" s="51"/>
      <c r="AE187" s="51"/>
      <c r="AF187" s="48"/>
    </row>
    <row r="188" spans="24:32" x14ac:dyDescent="0.25">
      <c r="X188" s="51"/>
      <c r="Y188" s="48"/>
      <c r="Z188" s="51"/>
      <c r="AA188" s="51"/>
      <c r="AB188" s="51"/>
      <c r="AC188" s="51"/>
      <c r="AD188" s="51"/>
      <c r="AE188" s="51"/>
      <c r="AF188" s="48"/>
    </row>
    <row r="189" spans="24:32" x14ac:dyDescent="0.25">
      <c r="X189" s="51"/>
      <c r="Y189" s="48"/>
      <c r="Z189" s="51"/>
      <c r="AA189" s="51"/>
      <c r="AB189" s="51"/>
      <c r="AC189" s="51"/>
      <c r="AD189" s="51"/>
      <c r="AE189" s="51"/>
      <c r="AF189" s="48"/>
    </row>
    <row r="190" spans="24:32" x14ac:dyDescent="0.25">
      <c r="X190" s="51"/>
      <c r="Y190" s="48"/>
      <c r="Z190" s="51"/>
      <c r="AA190" s="51"/>
      <c r="AB190" s="51"/>
      <c r="AC190" s="51"/>
      <c r="AD190" s="51"/>
      <c r="AE190" s="51"/>
      <c r="AF190" s="48"/>
    </row>
    <row r="191" spans="24:32" x14ac:dyDescent="0.25">
      <c r="X191" s="51"/>
      <c r="Y191" s="48"/>
      <c r="Z191" s="51"/>
      <c r="AA191" s="51"/>
      <c r="AB191" s="51"/>
      <c r="AC191" s="51"/>
      <c r="AD191" s="51"/>
      <c r="AE191" s="51"/>
      <c r="AF191" s="48"/>
    </row>
    <row r="192" spans="24:32" x14ac:dyDescent="0.25">
      <c r="X192" s="51"/>
      <c r="Y192" s="48"/>
      <c r="Z192" s="51"/>
      <c r="AA192" s="51"/>
      <c r="AB192" s="51"/>
      <c r="AC192" s="51"/>
      <c r="AD192" s="51"/>
      <c r="AE192" s="51"/>
      <c r="AF192" s="48"/>
    </row>
    <row r="193" spans="24:32" x14ac:dyDescent="0.25">
      <c r="X193" s="51"/>
      <c r="Y193" s="48"/>
      <c r="Z193" s="51"/>
      <c r="AA193" s="51"/>
      <c r="AB193" s="51"/>
      <c r="AC193" s="51"/>
      <c r="AD193" s="51"/>
      <c r="AE193" s="51"/>
      <c r="AF193" s="48"/>
    </row>
    <row r="194" spans="24:32" x14ac:dyDescent="0.25">
      <c r="X194" s="51"/>
      <c r="Y194" s="48"/>
      <c r="Z194" s="51"/>
      <c r="AA194" s="51"/>
      <c r="AB194" s="51"/>
      <c r="AC194" s="51"/>
      <c r="AD194" s="51"/>
      <c r="AE194" s="51"/>
      <c r="AF194" s="48"/>
    </row>
    <row r="195" spans="24:32" x14ac:dyDescent="0.25">
      <c r="X195" s="51"/>
      <c r="Y195" s="48"/>
      <c r="Z195" s="51"/>
      <c r="AA195" s="51"/>
      <c r="AB195" s="51"/>
      <c r="AC195" s="51"/>
      <c r="AD195" s="51"/>
      <c r="AE195" s="51"/>
      <c r="AF195" s="48"/>
    </row>
    <row r="196" spans="24:32" x14ac:dyDescent="0.25">
      <c r="X196" s="51"/>
      <c r="Y196" s="48"/>
      <c r="Z196" s="51"/>
      <c r="AA196" s="51"/>
      <c r="AB196" s="51"/>
      <c r="AC196" s="51"/>
      <c r="AD196" s="51"/>
      <c r="AE196" s="51"/>
      <c r="AF196" s="48"/>
    </row>
    <row r="197" spans="24:32" x14ac:dyDescent="0.25">
      <c r="X197" s="51"/>
      <c r="Y197" s="48"/>
      <c r="Z197" s="51"/>
      <c r="AA197" s="51"/>
      <c r="AB197" s="51"/>
      <c r="AC197" s="51"/>
      <c r="AD197" s="51"/>
      <c r="AE197" s="51"/>
      <c r="AF197" s="48"/>
    </row>
    <row r="198" spans="24:32" x14ac:dyDescent="0.25">
      <c r="X198" s="51"/>
      <c r="Y198" s="48"/>
      <c r="Z198" s="51"/>
      <c r="AA198" s="51"/>
      <c r="AB198" s="51"/>
      <c r="AC198" s="51"/>
      <c r="AD198" s="51"/>
      <c r="AE198" s="51"/>
      <c r="AF198" s="48"/>
    </row>
    <row r="199" spans="24:32" x14ac:dyDescent="0.25">
      <c r="X199" s="51"/>
      <c r="Y199" s="48"/>
      <c r="Z199" s="51"/>
      <c r="AA199" s="51"/>
      <c r="AB199" s="51"/>
      <c r="AC199" s="51"/>
      <c r="AD199" s="51"/>
      <c r="AE199" s="51"/>
      <c r="AF199" s="48"/>
    </row>
    <row r="200" spans="24:32" x14ac:dyDescent="0.25">
      <c r="X200" s="51"/>
      <c r="Y200" s="48"/>
      <c r="Z200" s="51"/>
      <c r="AA200" s="51"/>
      <c r="AB200" s="51"/>
      <c r="AC200" s="51"/>
      <c r="AD200" s="51"/>
      <c r="AE200" s="51"/>
      <c r="AF200" s="48"/>
    </row>
    <row r="201" spans="24:32" x14ac:dyDescent="0.25">
      <c r="X201" s="51"/>
      <c r="Y201" s="48"/>
      <c r="Z201" s="51"/>
      <c r="AA201" s="51"/>
      <c r="AB201" s="51"/>
      <c r="AC201" s="51"/>
      <c r="AD201" s="51"/>
      <c r="AE201" s="51"/>
      <c r="AF201" s="48"/>
    </row>
    <row r="202" spans="24:32" x14ac:dyDescent="0.25">
      <c r="X202" s="51"/>
      <c r="Y202" s="48"/>
      <c r="Z202" s="51"/>
      <c r="AA202" s="51"/>
      <c r="AB202" s="51"/>
      <c r="AC202" s="51"/>
      <c r="AD202" s="51"/>
      <c r="AE202" s="51"/>
      <c r="AF202" s="48"/>
    </row>
    <row r="203" spans="24:32" x14ac:dyDescent="0.25">
      <c r="X203" s="51"/>
      <c r="Y203" s="48"/>
      <c r="Z203" s="51"/>
      <c r="AA203" s="51"/>
      <c r="AB203" s="51"/>
      <c r="AC203" s="51"/>
      <c r="AD203" s="51"/>
      <c r="AE203" s="51"/>
      <c r="AF203" s="48"/>
    </row>
    <row r="204" spans="24:32" x14ac:dyDescent="0.25">
      <c r="X204" s="51"/>
      <c r="Y204" s="48"/>
      <c r="Z204" s="51"/>
      <c r="AA204" s="51"/>
      <c r="AB204" s="51"/>
      <c r="AC204" s="51"/>
      <c r="AD204" s="51"/>
      <c r="AE204" s="51"/>
      <c r="AF204" s="48"/>
    </row>
    <row r="205" spans="24:32" x14ac:dyDescent="0.25">
      <c r="X205" s="51"/>
      <c r="Y205" s="48"/>
      <c r="Z205" s="51"/>
      <c r="AA205" s="51"/>
      <c r="AB205" s="51"/>
      <c r="AC205" s="51"/>
      <c r="AD205" s="51"/>
      <c r="AE205" s="51"/>
      <c r="AF205" s="48"/>
    </row>
    <row r="206" spans="24:32" x14ac:dyDescent="0.25">
      <c r="X206" s="51"/>
      <c r="Y206" s="48"/>
      <c r="Z206" s="51"/>
      <c r="AA206" s="51"/>
      <c r="AB206" s="51"/>
      <c r="AC206" s="51"/>
      <c r="AD206" s="51"/>
      <c r="AE206" s="51"/>
      <c r="AF206" s="48"/>
    </row>
    <row r="207" spans="24:32" x14ac:dyDescent="0.25">
      <c r="X207" s="51"/>
      <c r="Y207" s="48"/>
      <c r="Z207" s="51"/>
      <c r="AA207" s="51"/>
      <c r="AB207" s="51"/>
      <c r="AC207" s="51"/>
      <c r="AD207" s="51"/>
      <c r="AE207" s="51"/>
      <c r="AF207" s="48"/>
    </row>
    <row r="208" spans="24:32" x14ac:dyDescent="0.25">
      <c r="X208" s="51"/>
      <c r="Y208" s="48"/>
      <c r="Z208" s="51"/>
      <c r="AA208" s="51"/>
      <c r="AB208" s="51"/>
      <c r="AC208" s="51"/>
      <c r="AD208" s="51"/>
      <c r="AE208" s="51"/>
      <c r="AF208" s="48"/>
    </row>
    <row r="209" spans="24:32" x14ac:dyDescent="0.25">
      <c r="X209" s="51"/>
      <c r="Y209" s="48"/>
      <c r="Z209" s="51"/>
      <c r="AA209" s="51"/>
      <c r="AB209" s="51"/>
      <c r="AC209" s="51"/>
      <c r="AD209" s="51"/>
      <c r="AE209" s="51"/>
      <c r="AF209" s="48"/>
    </row>
    <row r="210" spans="24:32" x14ac:dyDescent="0.25">
      <c r="X210" s="51"/>
      <c r="Y210" s="48"/>
      <c r="Z210" s="51"/>
      <c r="AA210" s="51"/>
      <c r="AB210" s="51"/>
      <c r="AC210" s="51"/>
      <c r="AD210" s="51"/>
      <c r="AE210" s="51"/>
      <c r="AF210" s="48"/>
    </row>
    <row r="211" spans="24:32" x14ac:dyDescent="0.25">
      <c r="X211" s="51"/>
      <c r="Y211" s="48"/>
      <c r="Z211" s="51"/>
      <c r="AA211" s="51"/>
      <c r="AB211" s="51"/>
      <c r="AC211" s="51"/>
      <c r="AD211" s="51"/>
      <c r="AE211" s="51"/>
      <c r="AF211" s="48"/>
    </row>
    <row r="212" spans="24:32" x14ac:dyDescent="0.25">
      <c r="X212" s="51"/>
      <c r="Y212" s="48"/>
      <c r="Z212" s="51"/>
      <c r="AA212" s="51"/>
      <c r="AB212" s="51"/>
      <c r="AC212" s="51"/>
      <c r="AD212" s="51"/>
      <c r="AE212" s="51"/>
      <c r="AF212" s="48"/>
    </row>
    <row r="213" spans="24:32" x14ac:dyDescent="0.25">
      <c r="X213" s="51"/>
      <c r="Y213" s="48"/>
      <c r="Z213" s="51"/>
      <c r="AA213" s="51"/>
      <c r="AB213" s="51"/>
      <c r="AC213" s="51"/>
      <c r="AD213" s="51"/>
      <c r="AE213" s="51"/>
      <c r="AF213" s="48"/>
    </row>
    <row r="214" spans="24:32" x14ac:dyDescent="0.25">
      <c r="X214" s="51"/>
      <c r="Y214" s="48"/>
      <c r="Z214" s="51"/>
      <c r="AA214" s="51"/>
      <c r="AB214" s="51"/>
      <c r="AC214" s="51"/>
      <c r="AD214" s="51"/>
      <c r="AE214" s="51"/>
      <c r="AF214" s="48"/>
    </row>
    <row r="215" spans="24:32" x14ac:dyDescent="0.25">
      <c r="X215" s="51"/>
      <c r="Y215" s="48"/>
      <c r="Z215" s="51"/>
      <c r="AA215" s="51"/>
      <c r="AB215" s="51"/>
      <c r="AC215" s="51"/>
      <c r="AD215" s="51"/>
      <c r="AE215" s="51"/>
      <c r="AF215" s="48"/>
    </row>
    <row r="216" spans="24:32" x14ac:dyDescent="0.25">
      <c r="X216" s="51"/>
      <c r="Y216" s="48"/>
      <c r="Z216" s="51"/>
      <c r="AA216" s="51"/>
      <c r="AB216" s="51"/>
      <c r="AC216" s="51"/>
      <c r="AD216" s="51"/>
      <c r="AE216" s="51"/>
      <c r="AF216" s="48"/>
    </row>
    <row r="217" spans="24:32" x14ac:dyDescent="0.25">
      <c r="X217" s="51"/>
      <c r="Y217" s="48"/>
      <c r="Z217" s="51"/>
      <c r="AA217" s="51"/>
      <c r="AB217" s="51"/>
      <c r="AC217" s="51"/>
      <c r="AD217" s="51"/>
      <c r="AE217" s="51"/>
      <c r="AF217" s="48"/>
    </row>
    <row r="218" spans="24:32" x14ac:dyDescent="0.25">
      <c r="X218" s="51"/>
      <c r="Y218" s="48"/>
      <c r="Z218" s="51"/>
      <c r="AA218" s="51"/>
      <c r="AB218" s="51"/>
      <c r="AC218" s="51"/>
      <c r="AD218" s="51"/>
      <c r="AE218" s="51"/>
      <c r="AF218" s="48"/>
    </row>
    <row r="219" spans="24:32" x14ac:dyDescent="0.25">
      <c r="X219" s="51"/>
      <c r="Y219" s="48"/>
      <c r="Z219" s="51"/>
      <c r="AA219" s="51"/>
      <c r="AB219" s="51"/>
      <c r="AC219" s="51"/>
      <c r="AD219" s="51"/>
      <c r="AE219" s="51"/>
      <c r="AF219" s="48"/>
    </row>
    <row r="220" spans="24:32" x14ac:dyDescent="0.25">
      <c r="X220" s="51"/>
      <c r="Y220" s="48"/>
      <c r="Z220" s="51"/>
      <c r="AA220" s="51"/>
      <c r="AB220" s="51"/>
      <c r="AC220" s="51"/>
      <c r="AD220" s="51"/>
      <c r="AE220" s="51"/>
      <c r="AF220" s="48"/>
    </row>
    <row r="221" spans="24:32" x14ac:dyDescent="0.25">
      <c r="X221" s="51"/>
      <c r="Y221" s="48"/>
      <c r="Z221" s="51"/>
      <c r="AA221" s="51"/>
      <c r="AB221" s="51"/>
      <c r="AC221" s="51"/>
      <c r="AD221" s="51"/>
      <c r="AE221" s="51"/>
      <c r="AF221" s="48"/>
    </row>
    <row r="222" spans="24:32" x14ac:dyDescent="0.25">
      <c r="X222" s="51"/>
      <c r="Y222" s="48"/>
      <c r="Z222" s="51"/>
      <c r="AA222" s="51"/>
      <c r="AB222" s="51"/>
      <c r="AC222" s="51"/>
      <c r="AD222" s="51"/>
      <c r="AE222" s="51"/>
      <c r="AF222" s="48"/>
    </row>
    <row r="223" spans="24:32" x14ac:dyDescent="0.25">
      <c r="X223" s="51"/>
      <c r="Y223" s="48"/>
      <c r="Z223" s="51"/>
      <c r="AA223" s="51"/>
      <c r="AB223" s="51"/>
      <c r="AC223" s="51"/>
      <c r="AD223" s="51"/>
      <c r="AE223" s="51"/>
      <c r="AF223" s="48"/>
    </row>
    <row r="224" spans="24:32" x14ac:dyDescent="0.25">
      <c r="X224" s="51"/>
      <c r="Y224" s="48"/>
      <c r="Z224" s="51"/>
      <c r="AA224" s="51"/>
      <c r="AB224" s="51"/>
      <c r="AC224" s="51"/>
      <c r="AD224" s="51"/>
      <c r="AE224" s="51"/>
      <c r="AF224" s="48"/>
    </row>
    <row r="225" spans="24:32" x14ac:dyDescent="0.25">
      <c r="X225" s="51"/>
      <c r="Y225" s="48"/>
      <c r="Z225" s="51"/>
      <c r="AA225" s="51"/>
      <c r="AB225" s="51"/>
      <c r="AC225" s="51"/>
      <c r="AD225" s="51"/>
      <c r="AE225" s="51"/>
      <c r="AF225" s="48"/>
    </row>
    <row r="226" spans="24:32" x14ac:dyDescent="0.25">
      <c r="X226" s="51"/>
      <c r="Y226" s="48"/>
      <c r="Z226" s="51"/>
      <c r="AA226" s="51"/>
      <c r="AB226" s="51"/>
      <c r="AC226" s="51"/>
      <c r="AD226" s="51"/>
      <c r="AE226" s="51"/>
      <c r="AF226" s="48"/>
    </row>
    <row r="227" spans="24:32" x14ac:dyDescent="0.25">
      <c r="X227" s="51"/>
      <c r="Y227" s="48"/>
      <c r="Z227" s="51"/>
      <c r="AA227" s="51"/>
      <c r="AB227" s="51"/>
      <c r="AC227" s="51"/>
      <c r="AD227" s="51"/>
      <c r="AE227" s="51"/>
      <c r="AF227" s="48"/>
    </row>
    <row r="228" spans="24:32" x14ac:dyDescent="0.25">
      <c r="X228" s="51"/>
      <c r="Y228" s="48"/>
      <c r="Z228" s="51"/>
      <c r="AA228" s="51"/>
      <c r="AB228" s="51"/>
      <c r="AC228" s="51"/>
      <c r="AD228" s="51"/>
      <c r="AE228" s="51"/>
      <c r="AF228" s="48"/>
    </row>
    <row r="229" spans="24:32" x14ac:dyDescent="0.25">
      <c r="X229" s="51"/>
      <c r="Y229" s="48"/>
      <c r="Z229" s="51"/>
      <c r="AA229" s="51"/>
      <c r="AB229" s="51"/>
      <c r="AC229" s="51"/>
      <c r="AD229" s="51"/>
      <c r="AE229" s="51"/>
      <c r="AF229" s="48"/>
    </row>
    <row r="230" spans="24:32" x14ac:dyDescent="0.25">
      <c r="X230" s="51"/>
      <c r="Y230" s="48"/>
      <c r="Z230" s="51"/>
      <c r="AA230" s="51"/>
      <c r="AB230" s="51"/>
      <c r="AC230" s="51"/>
      <c r="AD230" s="51"/>
      <c r="AE230" s="51"/>
      <c r="AF230" s="48"/>
    </row>
    <row r="231" spans="24:32" x14ac:dyDescent="0.25">
      <c r="X231" s="51"/>
      <c r="Y231" s="48"/>
      <c r="Z231" s="51"/>
      <c r="AA231" s="51"/>
      <c r="AB231" s="51"/>
      <c r="AC231" s="51"/>
      <c r="AD231" s="51"/>
      <c r="AE231" s="51"/>
      <c r="AF231" s="48"/>
    </row>
    <row r="232" spans="24:32" x14ac:dyDescent="0.25">
      <c r="X232" s="51"/>
      <c r="Y232" s="48"/>
      <c r="Z232" s="51"/>
      <c r="AA232" s="51"/>
      <c r="AB232" s="51"/>
      <c r="AC232" s="51"/>
      <c r="AD232" s="51"/>
      <c r="AE232" s="51"/>
      <c r="AF232" s="48"/>
    </row>
    <row r="233" spans="24:32" x14ac:dyDescent="0.25">
      <c r="X233" s="51"/>
      <c r="Y233" s="48"/>
      <c r="Z233" s="51"/>
      <c r="AA233" s="51"/>
      <c r="AB233" s="51"/>
      <c r="AC233" s="51"/>
      <c r="AD233" s="51"/>
      <c r="AE233" s="51"/>
      <c r="AF233" s="48"/>
    </row>
    <row r="234" spans="24:32" x14ac:dyDescent="0.25">
      <c r="X234" s="51"/>
      <c r="Y234" s="48"/>
      <c r="Z234" s="51"/>
      <c r="AA234" s="51"/>
      <c r="AB234" s="51"/>
      <c r="AC234" s="51"/>
      <c r="AD234" s="51"/>
      <c r="AE234" s="51"/>
      <c r="AF234" s="48"/>
    </row>
    <row r="235" spans="24:32" x14ac:dyDescent="0.25">
      <c r="X235" s="51"/>
      <c r="Y235" s="48"/>
      <c r="Z235" s="51"/>
      <c r="AA235" s="51"/>
      <c r="AB235" s="51"/>
      <c r="AC235" s="51"/>
      <c r="AD235" s="51"/>
      <c r="AE235" s="51"/>
      <c r="AF235" s="48"/>
    </row>
    <row r="236" spans="24:32" x14ac:dyDescent="0.25">
      <c r="X236" s="51"/>
      <c r="Y236" s="48"/>
      <c r="Z236" s="51"/>
      <c r="AA236" s="51"/>
      <c r="AB236" s="51"/>
      <c r="AC236" s="51"/>
      <c r="AD236" s="51"/>
      <c r="AE236" s="51"/>
      <c r="AF236" s="48"/>
    </row>
    <row r="237" spans="24:32" x14ac:dyDescent="0.25">
      <c r="X237" s="51"/>
      <c r="Y237" s="48"/>
      <c r="Z237" s="51"/>
      <c r="AA237" s="51"/>
      <c r="AB237" s="51"/>
      <c r="AC237" s="51"/>
      <c r="AD237" s="51"/>
      <c r="AE237" s="51"/>
      <c r="AF237" s="48"/>
    </row>
    <row r="238" spans="24:32" x14ac:dyDescent="0.25">
      <c r="X238" s="51"/>
      <c r="Y238" s="48"/>
      <c r="Z238" s="51"/>
      <c r="AA238" s="51"/>
      <c r="AB238" s="51"/>
      <c r="AC238" s="51"/>
      <c r="AD238" s="51"/>
      <c r="AE238" s="51"/>
      <c r="AF238" s="48"/>
    </row>
    <row r="239" spans="24:32" x14ac:dyDescent="0.25">
      <c r="X239" s="51"/>
      <c r="Y239" s="48"/>
      <c r="Z239" s="51"/>
      <c r="AA239" s="51"/>
      <c r="AB239" s="51"/>
      <c r="AC239" s="51"/>
      <c r="AD239" s="51"/>
      <c r="AE239" s="51"/>
      <c r="AF239" s="48"/>
    </row>
    <row r="240" spans="24:32" x14ac:dyDescent="0.25">
      <c r="X240" s="51"/>
      <c r="Y240" s="48"/>
      <c r="Z240" s="51"/>
      <c r="AA240" s="51"/>
      <c r="AB240" s="51"/>
      <c r="AC240" s="51"/>
      <c r="AD240" s="51"/>
      <c r="AE240" s="51"/>
      <c r="AF240" s="48"/>
    </row>
    <row r="241" spans="24:32" x14ac:dyDescent="0.25">
      <c r="X241" s="51"/>
      <c r="Y241" s="48"/>
      <c r="Z241" s="51"/>
      <c r="AA241" s="51"/>
      <c r="AB241" s="51"/>
      <c r="AC241" s="51"/>
      <c r="AD241" s="51"/>
      <c r="AE241" s="51"/>
      <c r="AF241" s="48"/>
    </row>
    <row r="242" spans="24:32" x14ac:dyDescent="0.25">
      <c r="X242" s="51"/>
      <c r="Y242" s="48"/>
      <c r="Z242" s="51"/>
      <c r="AA242" s="51"/>
      <c r="AB242" s="51"/>
      <c r="AC242" s="51"/>
      <c r="AD242" s="51"/>
      <c r="AE242" s="51"/>
      <c r="AF242" s="48"/>
    </row>
    <row r="243" spans="24:32" x14ac:dyDescent="0.25">
      <c r="X243" s="51"/>
      <c r="Y243" s="48"/>
      <c r="Z243" s="51"/>
      <c r="AA243" s="51"/>
      <c r="AB243" s="51"/>
      <c r="AC243" s="51"/>
      <c r="AD243" s="51"/>
      <c r="AE243" s="51"/>
      <c r="AF243" s="48"/>
    </row>
    <row r="244" spans="24:32" x14ac:dyDescent="0.25">
      <c r="X244" s="51"/>
      <c r="Y244" s="48"/>
      <c r="Z244" s="51"/>
      <c r="AA244" s="51"/>
      <c r="AB244" s="51"/>
      <c r="AC244" s="51"/>
      <c r="AD244" s="51"/>
      <c r="AE244" s="51"/>
      <c r="AF244" s="48"/>
    </row>
    <row r="245" spans="24:32" x14ac:dyDescent="0.25">
      <c r="X245" s="51"/>
      <c r="Y245" s="48"/>
      <c r="Z245" s="51"/>
      <c r="AA245" s="51"/>
      <c r="AB245" s="51"/>
      <c r="AC245" s="51"/>
      <c r="AD245" s="51"/>
      <c r="AE245" s="51"/>
      <c r="AF245" s="48"/>
    </row>
    <row r="246" spans="24:32" x14ac:dyDescent="0.25">
      <c r="X246" s="51"/>
      <c r="Y246" s="48"/>
      <c r="Z246" s="51"/>
      <c r="AA246" s="51"/>
      <c r="AB246" s="51"/>
      <c r="AC246" s="51"/>
      <c r="AD246" s="51"/>
      <c r="AE246" s="51"/>
      <c r="AF246" s="48"/>
    </row>
  </sheetData>
  <mergeCells count="12">
    <mergeCell ref="G47:H47"/>
    <mergeCell ref="I47:J47"/>
    <mergeCell ref="K47:L47"/>
    <mergeCell ref="G36:H36"/>
    <mergeCell ref="I36:J36"/>
    <mergeCell ref="K36:L36"/>
    <mergeCell ref="G23:H23"/>
    <mergeCell ref="I23:J23"/>
    <mergeCell ref="K23:L23"/>
    <mergeCell ref="G9:H9"/>
    <mergeCell ref="I9:J9"/>
    <mergeCell ref="K9:L9"/>
  </mergeCells>
  <phoneticPr fontId="0" type="noConversion"/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5" x14ac:dyDescent="0.25"/>
  <cols>
    <col min="1" max="1" width="15.85546875" bestFit="1" customWidth="1"/>
    <col min="2" max="2" width="17.28515625" bestFit="1" customWidth="1"/>
    <col min="5" max="5" width="16.5703125" bestFit="1" customWidth="1"/>
    <col min="9" max="9" width="1.7109375" customWidth="1"/>
    <col min="12" max="12" width="1.7109375" customWidth="1"/>
  </cols>
  <sheetData>
    <row r="8" spans="1:14" x14ac:dyDescent="0.25">
      <c r="J8" s="30" t="s">
        <v>109</v>
      </c>
      <c r="K8" s="30"/>
      <c r="M8" s="30" t="s">
        <v>110</v>
      </c>
      <c r="N8" s="30"/>
    </row>
    <row r="9" spans="1:14" x14ac:dyDescent="0.25">
      <c r="G9" s="30" t="s">
        <v>108</v>
      </c>
      <c r="H9" s="30"/>
      <c r="J9" s="30" t="s">
        <v>111</v>
      </c>
      <c r="K9" s="30"/>
      <c r="M9" s="30" t="s">
        <v>111</v>
      </c>
      <c r="N9" s="30"/>
    </row>
    <row r="10" spans="1:14" ht="18.75" x14ac:dyDescent="0.3">
      <c r="A10" s="1" t="s">
        <v>0</v>
      </c>
      <c r="B10" s="1" t="s">
        <v>62</v>
      </c>
      <c r="C10" s="28" t="s">
        <v>17</v>
      </c>
      <c r="D10" s="28" t="s">
        <v>107</v>
      </c>
      <c r="E10" s="28" t="s">
        <v>1</v>
      </c>
      <c r="F10" s="28" t="s">
        <v>27</v>
      </c>
      <c r="G10" s="28" t="s">
        <v>8</v>
      </c>
      <c r="H10" s="28" t="s">
        <v>9</v>
      </c>
      <c r="I10" s="31"/>
      <c r="J10" s="28" t="s">
        <v>8</v>
      </c>
      <c r="K10" s="28" t="s">
        <v>9</v>
      </c>
      <c r="L10" s="31"/>
      <c r="M10" s="28" t="s">
        <v>8</v>
      </c>
      <c r="N10" s="28" t="s">
        <v>9</v>
      </c>
    </row>
    <row r="11" spans="1:14" ht="18.75" x14ac:dyDescent="0.3">
      <c r="A11" s="2" t="s">
        <v>61</v>
      </c>
      <c r="B11" s="2" t="s">
        <v>81</v>
      </c>
      <c r="C11" s="2"/>
      <c r="D11" s="3">
        <v>3</v>
      </c>
      <c r="E11" s="25" t="s">
        <v>37</v>
      </c>
      <c r="F11" s="3"/>
      <c r="G11" s="3">
        <v>243</v>
      </c>
      <c r="H11" s="3">
        <f t="shared" ref="H11:H40" si="0">+G11+15</f>
        <v>258</v>
      </c>
      <c r="I11" s="31"/>
      <c r="J11" s="24"/>
      <c r="K11" s="24"/>
      <c r="L11" s="31"/>
      <c r="M11" s="24"/>
      <c r="N11" s="24"/>
    </row>
    <row r="12" spans="1:14" ht="18.75" x14ac:dyDescent="0.3">
      <c r="A12" s="2" t="s">
        <v>32</v>
      </c>
      <c r="B12" s="2" t="s">
        <v>77</v>
      </c>
      <c r="C12" s="2"/>
      <c r="D12" s="3">
        <v>3</v>
      </c>
      <c r="E12" s="25" t="s">
        <v>35</v>
      </c>
      <c r="F12" s="3">
        <v>686</v>
      </c>
      <c r="G12" s="3">
        <v>242</v>
      </c>
      <c r="H12" s="3">
        <f t="shared" si="0"/>
        <v>257</v>
      </c>
      <c r="I12" s="31"/>
      <c r="J12" s="24"/>
      <c r="K12" s="24"/>
      <c r="L12" s="31"/>
      <c r="M12" s="24"/>
      <c r="N12" s="24"/>
    </row>
    <row r="13" spans="1:14" ht="18.75" x14ac:dyDescent="0.3">
      <c r="A13" s="2" t="s">
        <v>33</v>
      </c>
      <c r="B13" s="2" t="s">
        <v>80</v>
      </c>
      <c r="C13" s="2"/>
      <c r="D13" s="3">
        <v>3</v>
      </c>
      <c r="E13" s="25" t="s">
        <v>37</v>
      </c>
      <c r="F13" s="3">
        <v>470</v>
      </c>
      <c r="G13" s="3">
        <v>240</v>
      </c>
      <c r="H13" s="3">
        <f t="shared" si="0"/>
        <v>255</v>
      </c>
      <c r="I13" s="31"/>
      <c r="J13" s="24"/>
      <c r="K13" s="24"/>
      <c r="L13" s="31"/>
      <c r="M13" s="24"/>
      <c r="N13" s="24"/>
    </row>
    <row r="14" spans="1:14" ht="18.75" x14ac:dyDescent="0.3">
      <c r="A14" s="2" t="s">
        <v>31</v>
      </c>
      <c r="B14" s="2" t="s">
        <v>78</v>
      </c>
      <c r="C14" s="2"/>
      <c r="D14" s="3">
        <v>3</v>
      </c>
      <c r="E14" s="25" t="s">
        <v>35</v>
      </c>
      <c r="F14" s="3">
        <v>1256</v>
      </c>
      <c r="G14" s="3">
        <v>239</v>
      </c>
      <c r="H14" s="3">
        <f t="shared" si="0"/>
        <v>254</v>
      </c>
      <c r="I14" s="31"/>
      <c r="J14" s="24"/>
      <c r="K14" s="24"/>
      <c r="L14" s="31"/>
      <c r="M14" s="24"/>
      <c r="N14" s="24"/>
    </row>
    <row r="15" spans="1:14" ht="18.75" x14ac:dyDescent="0.3">
      <c r="A15" s="2" t="s">
        <v>34</v>
      </c>
      <c r="B15" s="2" t="s">
        <v>79</v>
      </c>
      <c r="C15" s="2"/>
      <c r="D15" s="3">
        <v>3</v>
      </c>
      <c r="E15" s="25" t="s">
        <v>36</v>
      </c>
      <c r="F15" s="3">
        <v>1309</v>
      </c>
      <c r="G15" s="3">
        <v>239</v>
      </c>
      <c r="H15" s="3">
        <f t="shared" si="0"/>
        <v>254</v>
      </c>
      <c r="I15" s="31"/>
      <c r="J15" s="24"/>
      <c r="K15" s="24"/>
      <c r="L15" s="31"/>
      <c r="M15" s="24"/>
      <c r="N15" s="24"/>
    </row>
    <row r="16" spans="1:14" ht="18.75" x14ac:dyDescent="0.3">
      <c r="A16" s="2" t="s">
        <v>75</v>
      </c>
      <c r="B16" s="2" t="s">
        <v>86</v>
      </c>
      <c r="C16" s="2"/>
      <c r="D16" s="3">
        <v>3</v>
      </c>
      <c r="E16" s="25" t="s">
        <v>76</v>
      </c>
      <c r="F16" s="3"/>
      <c r="G16" s="3">
        <v>239</v>
      </c>
      <c r="H16" s="3">
        <f t="shared" si="0"/>
        <v>254</v>
      </c>
      <c r="I16" s="31"/>
      <c r="J16" s="24"/>
      <c r="K16" s="24"/>
      <c r="L16" s="31"/>
      <c r="M16" s="24"/>
      <c r="N16" s="24"/>
    </row>
    <row r="17" spans="1:14" ht="18.75" x14ac:dyDescent="0.3">
      <c r="A17" s="2" t="s">
        <v>100</v>
      </c>
      <c r="B17" s="2" t="s">
        <v>101</v>
      </c>
      <c r="C17" s="2"/>
      <c r="D17" s="3">
        <v>2</v>
      </c>
      <c r="E17" s="25" t="s">
        <v>102</v>
      </c>
      <c r="F17" s="3"/>
      <c r="G17" s="3">
        <v>228</v>
      </c>
      <c r="H17" s="3">
        <f t="shared" si="0"/>
        <v>243</v>
      </c>
      <c r="I17" s="31"/>
      <c r="J17" s="24"/>
      <c r="K17" s="24"/>
      <c r="L17" s="31"/>
      <c r="M17" s="24"/>
      <c r="N17" s="24"/>
    </row>
    <row r="18" spans="1:14" ht="18.75" x14ac:dyDescent="0.3">
      <c r="A18" s="2" t="s">
        <v>58</v>
      </c>
      <c r="B18" s="2" t="s">
        <v>74</v>
      </c>
      <c r="C18" s="2"/>
      <c r="D18" s="3">
        <v>2</v>
      </c>
      <c r="E18" s="25" t="s">
        <v>59</v>
      </c>
      <c r="F18" s="3">
        <v>153</v>
      </c>
      <c r="G18" s="3">
        <v>223</v>
      </c>
      <c r="H18" s="3">
        <f t="shared" si="0"/>
        <v>238</v>
      </c>
      <c r="I18" s="31"/>
      <c r="J18" s="24"/>
      <c r="K18" s="24"/>
      <c r="L18" s="31"/>
      <c r="M18" s="24"/>
      <c r="N18" s="24"/>
    </row>
    <row r="19" spans="1:14" ht="18.75" x14ac:dyDescent="0.3">
      <c r="A19" s="2" t="s">
        <v>22</v>
      </c>
      <c r="B19" s="2" t="s">
        <v>72</v>
      </c>
      <c r="C19" s="2"/>
      <c r="D19" s="3">
        <v>2</v>
      </c>
      <c r="E19" s="25" t="s">
        <v>28</v>
      </c>
      <c r="F19" s="3">
        <v>1687</v>
      </c>
      <c r="G19" s="3">
        <v>223</v>
      </c>
      <c r="H19" s="3">
        <f t="shared" si="0"/>
        <v>238</v>
      </c>
      <c r="I19" s="31"/>
      <c r="J19" s="24"/>
      <c r="K19" s="24"/>
      <c r="L19" s="31"/>
      <c r="M19" s="24"/>
      <c r="N19" s="24"/>
    </row>
    <row r="20" spans="1:14" ht="18.75" x14ac:dyDescent="0.3">
      <c r="A20" s="2" t="s">
        <v>19</v>
      </c>
      <c r="B20" s="2"/>
      <c r="C20" s="2"/>
      <c r="D20" s="3">
        <v>2</v>
      </c>
      <c r="E20" s="25" t="s">
        <v>95</v>
      </c>
      <c r="F20" s="3"/>
      <c r="G20" s="3">
        <v>218</v>
      </c>
      <c r="H20" s="3">
        <f t="shared" si="0"/>
        <v>233</v>
      </c>
      <c r="I20" s="31"/>
      <c r="J20" s="24"/>
      <c r="K20" s="24"/>
      <c r="L20" s="31"/>
      <c r="M20" s="24"/>
      <c r="N20" s="24"/>
    </row>
    <row r="21" spans="1:14" ht="18.75" x14ac:dyDescent="0.3">
      <c r="A21" s="2" t="s">
        <v>94</v>
      </c>
      <c r="B21" s="2"/>
      <c r="C21" s="2"/>
      <c r="D21" s="3">
        <v>2</v>
      </c>
      <c r="E21" s="25" t="s">
        <v>95</v>
      </c>
      <c r="F21" s="3"/>
      <c r="G21" s="3">
        <v>218</v>
      </c>
      <c r="H21" s="3">
        <f t="shared" si="0"/>
        <v>233</v>
      </c>
      <c r="I21" s="31"/>
      <c r="J21" s="24"/>
      <c r="K21" s="24"/>
      <c r="L21" s="31"/>
      <c r="M21" s="24"/>
      <c r="N21" s="24"/>
    </row>
    <row r="22" spans="1:14" ht="18.75" x14ac:dyDescent="0.3">
      <c r="A22" s="2" t="s">
        <v>21</v>
      </c>
      <c r="B22" s="2" t="s">
        <v>71</v>
      </c>
      <c r="C22" s="2"/>
      <c r="D22" s="3">
        <v>2</v>
      </c>
      <c r="E22" s="25" t="s">
        <v>26</v>
      </c>
      <c r="F22" s="3">
        <v>6</v>
      </c>
      <c r="G22" s="3">
        <v>213</v>
      </c>
      <c r="H22" s="3">
        <f t="shared" si="0"/>
        <v>228</v>
      </c>
      <c r="I22" s="31"/>
      <c r="J22" s="24"/>
      <c r="K22" s="24"/>
      <c r="L22" s="31"/>
      <c r="M22" s="24"/>
      <c r="N22" s="24"/>
    </row>
    <row r="23" spans="1:14" ht="18.75" x14ac:dyDescent="0.3">
      <c r="A23" s="2" t="s">
        <v>29</v>
      </c>
      <c r="B23" s="2" t="s">
        <v>73</v>
      </c>
      <c r="C23" s="2"/>
      <c r="D23" s="3">
        <v>2</v>
      </c>
      <c r="E23" s="25" t="s">
        <v>30</v>
      </c>
      <c r="F23" s="3">
        <v>1183</v>
      </c>
      <c r="G23" s="3">
        <v>213</v>
      </c>
      <c r="H23" s="3">
        <f t="shared" si="0"/>
        <v>228</v>
      </c>
      <c r="I23" s="31"/>
      <c r="J23" s="24"/>
      <c r="K23" s="24"/>
      <c r="L23" s="31"/>
      <c r="M23" s="24"/>
      <c r="N23" s="24"/>
    </row>
    <row r="24" spans="1:14" ht="18.75" x14ac:dyDescent="0.3">
      <c r="A24" s="2" t="s">
        <v>20</v>
      </c>
      <c r="B24" s="2" t="s">
        <v>68</v>
      </c>
      <c r="C24" s="2"/>
      <c r="D24" s="3">
        <v>2</v>
      </c>
      <c r="E24" s="25" t="s">
        <v>25</v>
      </c>
      <c r="F24" s="3">
        <v>212</v>
      </c>
      <c r="G24" s="3">
        <v>208</v>
      </c>
      <c r="H24" s="3">
        <f t="shared" si="0"/>
        <v>223</v>
      </c>
      <c r="I24" s="31"/>
      <c r="J24" s="24"/>
      <c r="K24" s="24"/>
      <c r="L24" s="31"/>
      <c r="M24" s="24"/>
      <c r="N24" s="24"/>
    </row>
    <row r="25" spans="1:14" ht="18.75" x14ac:dyDescent="0.3">
      <c r="A25" s="2" t="s">
        <v>19</v>
      </c>
      <c r="B25" s="2" t="s">
        <v>69</v>
      </c>
      <c r="C25" s="2"/>
      <c r="D25" s="3">
        <v>3</v>
      </c>
      <c r="E25" s="25" t="s">
        <v>24</v>
      </c>
      <c r="F25" s="3">
        <v>1770</v>
      </c>
      <c r="G25" s="3">
        <v>207</v>
      </c>
      <c r="H25" s="3">
        <f t="shared" si="0"/>
        <v>222</v>
      </c>
      <c r="I25" s="31"/>
      <c r="J25" s="24"/>
      <c r="K25" s="24"/>
      <c r="L25" s="31"/>
      <c r="M25" s="24"/>
      <c r="N25" s="24"/>
    </row>
    <row r="26" spans="1:14" ht="18.75" x14ac:dyDescent="0.3">
      <c r="A26" s="2" t="s">
        <v>18</v>
      </c>
      <c r="B26" s="2" t="s">
        <v>70</v>
      </c>
      <c r="C26" s="2"/>
      <c r="D26" s="3">
        <v>2</v>
      </c>
      <c r="E26" s="25" t="s">
        <v>23</v>
      </c>
      <c r="F26" s="3">
        <v>75</v>
      </c>
      <c r="G26" s="3">
        <v>206</v>
      </c>
      <c r="H26" s="3">
        <f t="shared" si="0"/>
        <v>221</v>
      </c>
      <c r="I26" s="31"/>
      <c r="J26" s="24"/>
      <c r="K26" s="24"/>
      <c r="L26" s="31"/>
      <c r="M26" s="24"/>
      <c r="N26" s="24"/>
    </row>
    <row r="27" spans="1:14" ht="18.75" x14ac:dyDescent="0.3">
      <c r="A27" s="2" t="s">
        <v>48</v>
      </c>
      <c r="B27" s="2" t="s">
        <v>87</v>
      </c>
      <c r="C27" s="2"/>
      <c r="D27" s="3">
        <v>4</v>
      </c>
      <c r="E27" s="25" t="s">
        <v>49</v>
      </c>
      <c r="F27" s="3">
        <v>24</v>
      </c>
      <c r="G27" s="3">
        <v>201</v>
      </c>
      <c r="H27" s="3">
        <f t="shared" si="0"/>
        <v>216</v>
      </c>
      <c r="I27" s="31"/>
      <c r="J27" s="24"/>
      <c r="K27" s="24"/>
      <c r="L27" s="31"/>
      <c r="M27" s="24"/>
      <c r="N27" s="24"/>
    </row>
    <row r="28" spans="1:14" ht="18.75" x14ac:dyDescent="0.3">
      <c r="A28" s="2" t="s">
        <v>46</v>
      </c>
      <c r="B28" s="2" t="s">
        <v>84</v>
      </c>
      <c r="C28" s="2"/>
      <c r="D28" s="3">
        <v>4</v>
      </c>
      <c r="E28" s="25" t="s">
        <v>47</v>
      </c>
      <c r="F28" s="3">
        <v>144</v>
      </c>
      <c r="G28" s="3">
        <v>194</v>
      </c>
      <c r="H28" s="3">
        <f t="shared" si="0"/>
        <v>209</v>
      </c>
      <c r="I28" s="31"/>
      <c r="J28" s="24"/>
      <c r="K28" s="24"/>
      <c r="L28" s="31"/>
      <c r="M28" s="24"/>
      <c r="N28" s="24"/>
    </row>
    <row r="29" spans="1:14" ht="18.75" x14ac:dyDescent="0.3">
      <c r="A29" s="2" t="s">
        <v>45</v>
      </c>
      <c r="B29" s="2" t="s">
        <v>90</v>
      </c>
      <c r="C29" s="2"/>
      <c r="D29" s="3">
        <v>4</v>
      </c>
      <c r="E29" s="25" t="s">
        <v>47</v>
      </c>
      <c r="F29" s="3">
        <v>11</v>
      </c>
      <c r="G29" s="3">
        <v>194</v>
      </c>
      <c r="H29" s="3">
        <f t="shared" si="0"/>
        <v>209</v>
      </c>
      <c r="I29" s="31"/>
      <c r="J29" s="24"/>
      <c r="K29" s="24"/>
      <c r="L29" s="31"/>
      <c r="M29" s="24"/>
      <c r="N29" s="24"/>
    </row>
    <row r="30" spans="1:14" ht="18.75" x14ac:dyDescent="0.3">
      <c r="A30" s="2" t="s">
        <v>113</v>
      </c>
      <c r="B30" s="2"/>
      <c r="C30" s="2"/>
      <c r="D30" s="3"/>
      <c r="E30" s="25" t="s">
        <v>112</v>
      </c>
      <c r="F30" s="3"/>
      <c r="G30" s="3">
        <v>192</v>
      </c>
      <c r="H30" s="3">
        <f t="shared" si="0"/>
        <v>207</v>
      </c>
      <c r="I30" s="31"/>
      <c r="J30" s="24"/>
      <c r="K30" s="24"/>
      <c r="L30" s="31"/>
      <c r="M30" s="24"/>
      <c r="N30" s="24"/>
    </row>
    <row r="31" spans="1:14" ht="18.75" x14ac:dyDescent="0.3">
      <c r="A31" s="2" t="s">
        <v>41</v>
      </c>
      <c r="B31" s="2" t="s">
        <v>85</v>
      </c>
      <c r="C31" s="2"/>
      <c r="D31" s="3">
        <v>4</v>
      </c>
      <c r="E31" s="25" t="s">
        <v>42</v>
      </c>
      <c r="F31" s="3">
        <v>505</v>
      </c>
      <c r="G31" s="3">
        <v>188</v>
      </c>
      <c r="H31" s="3">
        <f t="shared" si="0"/>
        <v>203</v>
      </c>
      <c r="I31" s="31"/>
      <c r="J31" s="24"/>
      <c r="K31" s="24"/>
      <c r="L31" s="31"/>
      <c r="M31" s="24"/>
      <c r="N31" s="24"/>
    </row>
    <row r="32" spans="1:14" ht="18.75" x14ac:dyDescent="0.3">
      <c r="A32" s="2" t="s">
        <v>43</v>
      </c>
      <c r="B32" s="2" t="s">
        <v>83</v>
      </c>
      <c r="C32" s="2"/>
      <c r="D32" s="3">
        <v>4</v>
      </c>
      <c r="E32" s="25" t="s">
        <v>44</v>
      </c>
      <c r="F32" s="3">
        <v>97</v>
      </c>
      <c r="G32" s="3">
        <v>186</v>
      </c>
      <c r="H32" s="3">
        <f t="shared" si="0"/>
        <v>201</v>
      </c>
      <c r="I32" s="31"/>
      <c r="J32" s="24"/>
      <c r="K32" s="24"/>
      <c r="L32" s="31"/>
      <c r="M32" s="24"/>
      <c r="N32" s="24"/>
    </row>
    <row r="33" spans="1:14" ht="18.75" x14ac:dyDescent="0.3">
      <c r="A33" s="2" t="s">
        <v>40</v>
      </c>
      <c r="B33" s="2" t="s">
        <v>88</v>
      </c>
      <c r="C33" s="2"/>
      <c r="D33" s="3">
        <v>4</v>
      </c>
      <c r="E33" s="25" t="s">
        <v>89</v>
      </c>
      <c r="F33" s="3">
        <v>303</v>
      </c>
      <c r="G33" s="3">
        <v>183</v>
      </c>
      <c r="H33" s="3">
        <f t="shared" si="0"/>
        <v>198</v>
      </c>
      <c r="I33" s="31"/>
      <c r="J33" s="24"/>
      <c r="K33" s="24"/>
      <c r="L33" s="31"/>
      <c r="M33" s="24"/>
      <c r="N33" s="24"/>
    </row>
    <row r="34" spans="1:14" ht="18.75" x14ac:dyDescent="0.3">
      <c r="A34" s="2" t="s">
        <v>12</v>
      </c>
      <c r="B34" s="2" t="s">
        <v>63</v>
      </c>
      <c r="C34" s="2"/>
      <c r="D34" s="3">
        <v>1</v>
      </c>
      <c r="E34" s="3" t="s">
        <v>16</v>
      </c>
      <c r="F34" s="3">
        <v>2792</v>
      </c>
      <c r="G34" s="3">
        <v>170</v>
      </c>
      <c r="H34" s="3">
        <f t="shared" si="0"/>
        <v>185</v>
      </c>
      <c r="I34" s="31"/>
      <c r="J34" s="24"/>
      <c r="K34" s="24"/>
      <c r="L34" s="31"/>
      <c r="M34" s="24"/>
      <c r="N34" s="24"/>
    </row>
    <row r="35" spans="1:14" ht="18.75" x14ac:dyDescent="0.3">
      <c r="A35" s="2" t="s">
        <v>14</v>
      </c>
      <c r="B35" s="2" t="s">
        <v>64</v>
      </c>
      <c r="C35" s="2"/>
      <c r="D35" s="3">
        <v>1</v>
      </c>
      <c r="E35" s="3" t="s">
        <v>16</v>
      </c>
      <c r="F35" s="3">
        <v>1024</v>
      </c>
      <c r="G35" s="3">
        <v>170</v>
      </c>
      <c r="H35" s="3">
        <f t="shared" si="0"/>
        <v>185</v>
      </c>
      <c r="I35" s="31"/>
      <c r="J35" s="24"/>
      <c r="K35" s="24"/>
      <c r="L35" s="31"/>
      <c r="M35" s="24"/>
      <c r="N35" s="24"/>
    </row>
    <row r="36" spans="1:14" ht="18.75" x14ac:dyDescent="0.3">
      <c r="A36" s="2" t="s">
        <v>15</v>
      </c>
      <c r="B36" s="2" t="s">
        <v>65</v>
      </c>
      <c r="C36" s="2"/>
      <c r="D36" s="3">
        <v>1</v>
      </c>
      <c r="E36" s="3" t="s">
        <v>16</v>
      </c>
      <c r="F36" s="3">
        <v>1742</v>
      </c>
      <c r="G36" s="3">
        <v>170</v>
      </c>
      <c r="H36" s="3">
        <f t="shared" si="0"/>
        <v>185</v>
      </c>
      <c r="I36" s="31"/>
      <c r="J36" s="24"/>
      <c r="K36" s="24"/>
      <c r="L36" s="31"/>
      <c r="M36" s="24"/>
      <c r="N36" s="24"/>
    </row>
    <row r="37" spans="1:14" ht="18.75" x14ac:dyDescent="0.3">
      <c r="A37" s="2" t="s">
        <v>13</v>
      </c>
      <c r="B37" s="2" t="s">
        <v>66</v>
      </c>
      <c r="C37" s="2"/>
      <c r="D37" s="3">
        <v>1</v>
      </c>
      <c r="E37" s="3" t="s">
        <v>16</v>
      </c>
      <c r="F37" s="3">
        <v>3511</v>
      </c>
      <c r="G37" s="3">
        <v>170</v>
      </c>
      <c r="H37" s="3">
        <f t="shared" si="0"/>
        <v>185</v>
      </c>
      <c r="I37" s="31"/>
      <c r="J37" s="24"/>
      <c r="K37" s="24"/>
      <c r="L37" s="31"/>
      <c r="M37" s="24"/>
      <c r="N37" s="24"/>
    </row>
    <row r="38" spans="1:14" ht="18.75" x14ac:dyDescent="0.3">
      <c r="A38" s="2" t="s">
        <v>60</v>
      </c>
      <c r="B38" s="2" t="s">
        <v>67</v>
      </c>
      <c r="C38" s="2"/>
      <c r="D38" s="3">
        <v>1</v>
      </c>
      <c r="E38" s="3" t="s">
        <v>16</v>
      </c>
      <c r="F38" s="3">
        <v>1248</v>
      </c>
      <c r="G38" s="3">
        <v>170</v>
      </c>
      <c r="H38" s="3">
        <f t="shared" si="0"/>
        <v>185</v>
      </c>
      <c r="I38" s="31"/>
      <c r="J38" s="24"/>
      <c r="K38" s="24"/>
      <c r="L38" s="31"/>
      <c r="M38" s="24"/>
      <c r="N38" s="24"/>
    </row>
    <row r="39" spans="1:14" ht="18.75" x14ac:dyDescent="0.3">
      <c r="A39" s="2" t="s">
        <v>38</v>
      </c>
      <c r="B39" s="2" t="s">
        <v>82</v>
      </c>
      <c r="C39" s="2"/>
      <c r="D39" s="3">
        <v>4</v>
      </c>
      <c r="E39" s="25" t="s">
        <v>39</v>
      </c>
      <c r="F39" s="3">
        <v>485</v>
      </c>
      <c r="G39" s="3">
        <v>167</v>
      </c>
      <c r="H39" s="3">
        <f t="shared" si="0"/>
        <v>182</v>
      </c>
      <c r="I39" s="31"/>
      <c r="J39" s="24"/>
      <c r="K39" s="24"/>
      <c r="L39" s="31"/>
      <c r="M39" s="24"/>
      <c r="N39" s="24"/>
    </row>
    <row r="40" spans="1:14" ht="18.75" x14ac:dyDescent="0.3">
      <c r="A40" s="2" t="s">
        <v>91</v>
      </c>
      <c r="B40" s="2" t="s">
        <v>93</v>
      </c>
      <c r="C40" s="2"/>
      <c r="D40" s="3">
        <v>1</v>
      </c>
      <c r="E40" s="3" t="s">
        <v>92</v>
      </c>
      <c r="F40" s="3">
        <v>119</v>
      </c>
      <c r="G40" s="3">
        <v>107</v>
      </c>
      <c r="H40" s="3">
        <f t="shared" si="0"/>
        <v>122</v>
      </c>
      <c r="I40" s="31"/>
      <c r="J40" s="24"/>
      <c r="K40" s="24"/>
      <c r="L40" s="31"/>
      <c r="M40" s="24"/>
      <c r="N40" s="24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5" x14ac:dyDescent="0.25"/>
  <cols>
    <col min="1" max="1" width="12.85546875" bestFit="1" customWidth="1"/>
    <col min="2" max="2" width="17.28515625" bestFit="1" customWidth="1"/>
    <col min="3" max="3" width="16.5703125" bestFit="1" customWidth="1"/>
    <col min="4" max="4" width="7" bestFit="1" customWidth="1"/>
    <col min="5" max="5" width="5.85546875" bestFit="1" customWidth="1"/>
    <col min="6" max="6" width="10.28515625" bestFit="1" customWidth="1"/>
    <col min="8" max="8" width="10.28515625" bestFit="1" customWidth="1"/>
  </cols>
  <sheetData>
    <row r="1" spans="1:8" ht="18.75" x14ac:dyDescent="0.3">
      <c r="A1" s="1" t="s">
        <v>0</v>
      </c>
      <c r="B1" s="1" t="s">
        <v>62</v>
      </c>
      <c r="C1" s="29" t="s">
        <v>1</v>
      </c>
      <c r="D1" s="29" t="s">
        <v>27</v>
      </c>
      <c r="E1" s="29" t="s">
        <v>8</v>
      </c>
      <c r="F1" s="29" t="s">
        <v>9</v>
      </c>
      <c r="G1" s="29" t="s">
        <v>8</v>
      </c>
      <c r="H1" s="29" t="s">
        <v>9</v>
      </c>
    </row>
    <row r="2" spans="1:8" ht="18.75" x14ac:dyDescent="0.3">
      <c r="A2" s="2" t="s">
        <v>12</v>
      </c>
      <c r="B2" s="2" t="s">
        <v>63</v>
      </c>
      <c r="C2" s="3" t="s">
        <v>16</v>
      </c>
      <c r="D2" s="3">
        <v>2792</v>
      </c>
      <c r="E2" s="3">
        <v>170</v>
      </c>
      <c r="F2" s="3">
        <f t="shared" ref="F2:F30" si="0">+E2+15</f>
        <v>185</v>
      </c>
      <c r="G2" s="26">
        <f>1000/(900+E2)</f>
        <v>0.93457943925233644</v>
      </c>
      <c r="H2" s="26">
        <f>1000/(900+F2)</f>
        <v>0.92165898617511521</v>
      </c>
    </row>
    <row r="3" spans="1:8" ht="18.75" x14ac:dyDescent="0.3">
      <c r="A3" s="2" t="s">
        <v>14</v>
      </c>
      <c r="B3" s="2" t="s">
        <v>64</v>
      </c>
      <c r="C3" s="3" t="s">
        <v>16</v>
      </c>
      <c r="D3" s="3">
        <v>1024</v>
      </c>
      <c r="E3" s="3">
        <v>170</v>
      </c>
      <c r="F3" s="3">
        <f t="shared" si="0"/>
        <v>185</v>
      </c>
      <c r="G3" s="26">
        <f t="shared" ref="G3:H5" si="1">1000/(900+E3)</f>
        <v>0.93457943925233644</v>
      </c>
      <c r="H3" s="26">
        <f t="shared" si="1"/>
        <v>0.92165898617511521</v>
      </c>
    </row>
    <row r="4" spans="1:8" ht="18.75" x14ac:dyDescent="0.3">
      <c r="A4" s="2" t="s">
        <v>15</v>
      </c>
      <c r="B4" s="2" t="s">
        <v>65</v>
      </c>
      <c r="C4" s="3" t="s">
        <v>16</v>
      </c>
      <c r="D4" s="3">
        <v>1742</v>
      </c>
      <c r="E4" s="3">
        <v>170</v>
      </c>
      <c r="F4" s="3">
        <f t="shared" si="0"/>
        <v>185</v>
      </c>
      <c r="G4" s="26">
        <f t="shared" si="1"/>
        <v>0.93457943925233644</v>
      </c>
      <c r="H4" s="26">
        <f t="shared" si="1"/>
        <v>0.92165898617511521</v>
      </c>
    </row>
    <row r="5" spans="1:8" ht="18.75" x14ac:dyDescent="0.3">
      <c r="A5" s="2" t="s">
        <v>13</v>
      </c>
      <c r="B5" s="2" t="s">
        <v>66</v>
      </c>
      <c r="C5" s="3" t="s">
        <v>16</v>
      </c>
      <c r="D5" s="3">
        <v>3511</v>
      </c>
      <c r="E5" s="3">
        <v>170</v>
      </c>
      <c r="F5" s="3">
        <f t="shared" si="0"/>
        <v>185</v>
      </c>
      <c r="G5" s="26">
        <f t="shared" si="1"/>
        <v>0.93457943925233644</v>
      </c>
      <c r="H5" s="26">
        <f t="shared" si="1"/>
        <v>0.92165898617511521</v>
      </c>
    </row>
    <row r="6" spans="1:8" ht="18.75" x14ac:dyDescent="0.3">
      <c r="A6" s="2" t="s">
        <v>60</v>
      </c>
      <c r="B6" s="2" t="s">
        <v>67</v>
      </c>
      <c r="C6" s="3" t="s">
        <v>16</v>
      </c>
      <c r="D6" s="3">
        <v>1248</v>
      </c>
      <c r="E6" s="3">
        <v>170</v>
      </c>
      <c r="F6" s="3">
        <f t="shared" si="0"/>
        <v>185</v>
      </c>
      <c r="G6" s="26">
        <f>1000/(900+E6)</f>
        <v>0.93457943925233644</v>
      </c>
      <c r="H6" s="26">
        <f>1000/(900+F6)</f>
        <v>0.92165898617511521</v>
      </c>
    </row>
    <row r="7" spans="1:8" ht="18.75" x14ac:dyDescent="0.3">
      <c r="A7" s="2" t="s">
        <v>91</v>
      </c>
      <c r="B7" s="2" t="s">
        <v>93</v>
      </c>
      <c r="C7" s="3" t="s">
        <v>92</v>
      </c>
      <c r="D7" s="3">
        <v>119</v>
      </c>
      <c r="E7" s="3">
        <v>107</v>
      </c>
      <c r="F7" s="3">
        <f t="shared" si="0"/>
        <v>122</v>
      </c>
      <c r="G7" s="26">
        <f>1000/(900+E7)</f>
        <v>0.99304865938430986</v>
      </c>
      <c r="H7" s="26">
        <f>1000/(900+F7)</f>
        <v>0.97847358121330719</v>
      </c>
    </row>
    <row r="8" spans="1:8" ht="18.75" x14ac:dyDescent="0.3">
      <c r="A8" s="2" t="s">
        <v>20</v>
      </c>
      <c r="B8" s="2" t="s">
        <v>68</v>
      </c>
      <c r="C8" s="25" t="s">
        <v>25</v>
      </c>
      <c r="D8" s="3">
        <v>212</v>
      </c>
      <c r="E8" s="3">
        <v>208</v>
      </c>
      <c r="F8" s="3">
        <f t="shared" si="0"/>
        <v>223</v>
      </c>
      <c r="G8" s="26">
        <f t="shared" ref="G8:H23" si="2">1000/(900+E8)</f>
        <v>0.90252707581227432</v>
      </c>
      <c r="H8" s="26">
        <f t="shared" si="2"/>
        <v>0.89047195013357083</v>
      </c>
    </row>
    <row r="9" spans="1:8" ht="18.75" x14ac:dyDescent="0.3">
      <c r="A9" s="2" t="s">
        <v>19</v>
      </c>
      <c r="B9" s="2"/>
      <c r="C9" s="25" t="s">
        <v>95</v>
      </c>
      <c r="D9" s="3"/>
      <c r="E9" s="3">
        <v>218</v>
      </c>
      <c r="F9" s="3">
        <f t="shared" si="0"/>
        <v>233</v>
      </c>
      <c r="G9" s="26">
        <f t="shared" si="2"/>
        <v>0.89445438282647582</v>
      </c>
      <c r="H9" s="26">
        <f t="shared" si="2"/>
        <v>0.88261253309796994</v>
      </c>
    </row>
    <row r="10" spans="1:8" ht="18.75" x14ac:dyDescent="0.3">
      <c r="A10" s="2" t="s">
        <v>58</v>
      </c>
      <c r="B10" s="2" t="s">
        <v>74</v>
      </c>
      <c r="C10" s="25" t="s">
        <v>59</v>
      </c>
      <c r="D10" s="3">
        <v>153</v>
      </c>
      <c r="E10" s="3">
        <v>223</v>
      </c>
      <c r="F10" s="3">
        <f>+E10+15</f>
        <v>238</v>
      </c>
      <c r="G10" s="26">
        <f>1000/(900+E10)</f>
        <v>0.89047195013357083</v>
      </c>
      <c r="H10" s="26">
        <f>1000/(900+F10)</f>
        <v>0.87873462214411246</v>
      </c>
    </row>
    <row r="11" spans="1:8" ht="18.75" x14ac:dyDescent="0.3">
      <c r="A11" s="2" t="s">
        <v>94</v>
      </c>
      <c r="B11" s="2"/>
      <c r="C11" s="25" t="s">
        <v>95</v>
      </c>
      <c r="D11" s="3"/>
      <c r="E11" s="3">
        <v>218</v>
      </c>
      <c r="F11" s="3">
        <f t="shared" si="0"/>
        <v>233</v>
      </c>
      <c r="G11" s="26">
        <f t="shared" si="2"/>
        <v>0.89445438282647582</v>
      </c>
      <c r="H11" s="26">
        <f t="shared" si="2"/>
        <v>0.88261253309796994</v>
      </c>
    </row>
    <row r="12" spans="1:8" ht="18.75" x14ac:dyDescent="0.3">
      <c r="A12" s="2" t="s">
        <v>18</v>
      </c>
      <c r="B12" s="2" t="s">
        <v>70</v>
      </c>
      <c r="C12" s="25" t="s">
        <v>23</v>
      </c>
      <c r="D12" s="3">
        <v>75</v>
      </c>
      <c r="E12" s="3">
        <v>206</v>
      </c>
      <c r="F12" s="3">
        <f t="shared" si="0"/>
        <v>221</v>
      </c>
      <c r="G12" s="26">
        <f t="shared" si="2"/>
        <v>0.9041591320072333</v>
      </c>
      <c r="H12" s="26">
        <f t="shared" si="2"/>
        <v>0.89206066012488849</v>
      </c>
    </row>
    <row r="13" spans="1:8" ht="18.75" x14ac:dyDescent="0.3">
      <c r="A13" s="2" t="s">
        <v>21</v>
      </c>
      <c r="B13" s="2" t="s">
        <v>71</v>
      </c>
      <c r="C13" s="25" t="s">
        <v>26</v>
      </c>
      <c r="D13" s="3">
        <v>6</v>
      </c>
      <c r="E13" s="3">
        <v>213</v>
      </c>
      <c r="F13" s="3">
        <f t="shared" si="0"/>
        <v>228</v>
      </c>
      <c r="G13" s="26">
        <f t="shared" si="2"/>
        <v>0.89847259658580414</v>
      </c>
      <c r="H13" s="26">
        <f t="shared" si="2"/>
        <v>0.88652482269503541</v>
      </c>
    </row>
    <row r="14" spans="1:8" ht="18.75" x14ac:dyDescent="0.3">
      <c r="A14" s="2" t="s">
        <v>22</v>
      </c>
      <c r="B14" s="2" t="s">
        <v>72</v>
      </c>
      <c r="C14" s="25" t="s">
        <v>28</v>
      </c>
      <c r="D14" s="3">
        <v>1687</v>
      </c>
      <c r="E14" s="3">
        <v>223</v>
      </c>
      <c r="F14" s="3">
        <f t="shared" si="0"/>
        <v>238</v>
      </c>
      <c r="G14" s="26">
        <f t="shared" si="2"/>
        <v>0.89047195013357083</v>
      </c>
      <c r="H14" s="26">
        <f t="shared" si="2"/>
        <v>0.87873462214411246</v>
      </c>
    </row>
    <row r="15" spans="1:8" ht="18.75" x14ac:dyDescent="0.3">
      <c r="A15" s="2" t="s">
        <v>29</v>
      </c>
      <c r="B15" s="2" t="s">
        <v>73</v>
      </c>
      <c r="C15" s="25" t="s">
        <v>30</v>
      </c>
      <c r="D15" s="3">
        <v>1183</v>
      </c>
      <c r="E15" s="3">
        <v>213</v>
      </c>
      <c r="F15" s="3">
        <f t="shared" si="0"/>
        <v>228</v>
      </c>
      <c r="G15" s="26">
        <f t="shared" si="2"/>
        <v>0.89847259658580414</v>
      </c>
      <c r="H15" s="26">
        <f t="shared" si="2"/>
        <v>0.88652482269503541</v>
      </c>
    </row>
    <row r="16" spans="1:8" ht="18.75" x14ac:dyDescent="0.3">
      <c r="A16" s="2" t="s">
        <v>100</v>
      </c>
      <c r="B16" s="2" t="s">
        <v>101</v>
      </c>
      <c r="C16" s="25" t="s">
        <v>102</v>
      </c>
      <c r="D16" s="3"/>
      <c r="E16" s="3">
        <v>228</v>
      </c>
      <c r="F16" s="3">
        <f t="shared" si="0"/>
        <v>243</v>
      </c>
      <c r="G16" s="26">
        <f t="shared" si="2"/>
        <v>0.88652482269503541</v>
      </c>
      <c r="H16" s="26">
        <f t="shared" si="2"/>
        <v>0.87489063867016625</v>
      </c>
    </row>
    <row r="17" spans="1:8" ht="18.75" x14ac:dyDescent="0.3">
      <c r="A17" s="2" t="s">
        <v>32</v>
      </c>
      <c r="B17" s="2" t="s">
        <v>77</v>
      </c>
      <c r="C17" s="25" t="s">
        <v>35</v>
      </c>
      <c r="D17" s="3">
        <v>686</v>
      </c>
      <c r="E17" s="3">
        <v>242</v>
      </c>
      <c r="F17" s="3">
        <f t="shared" si="0"/>
        <v>257</v>
      </c>
      <c r="G17" s="26">
        <f t="shared" si="2"/>
        <v>0.87565674255691772</v>
      </c>
      <c r="H17" s="26">
        <f t="shared" si="2"/>
        <v>0.86430423509075194</v>
      </c>
    </row>
    <row r="18" spans="1:8" ht="18.75" x14ac:dyDescent="0.3">
      <c r="A18" s="2" t="s">
        <v>31</v>
      </c>
      <c r="B18" s="2" t="s">
        <v>78</v>
      </c>
      <c r="C18" s="25" t="s">
        <v>35</v>
      </c>
      <c r="D18" s="3">
        <v>1256</v>
      </c>
      <c r="E18" s="3">
        <v>239</v>
      </c>
      <c r="F18" s="3">
        <f t="shared" si="0"/>
        <v>254</v>
      </c>
      <c r="G18" s="26">
        <f t="shared" si="2"/>
        <v>0.87796312554872691</v>
      </c>
      <c r="H18" s="26">
        <f t="shared" si="2"/>
        <v>0.86655112651646449</v>
      </c>
    </row>
    <row r="19" spans="1:8" ht="18.75" x14ac:dyDescent="0.3">
      <c r="A19" s="2" t="s">
        <v>34</v>
      </c>
      <c r="B19" s="2" t="s">
        <v>79</v>
      </c>
      <c r="C19" s="25" t="s">
        <v>36</v>
      </c>
      <c r="D19" s="3">
        <v>1309</v>
      </c>
      <c r="E19" s="3">
        <v>239</v>
      </c>
      <c r="F19" s="3">
        <f t="shared" si="0"/>
        <v>254</v>
      </c>
      <c r="G19" s="26">
        <f t="shared" si="2"/>
        <v>0.87796312554872691</v>
      </c>
      <c r="H19" s="26">
        <f t="shared" si="2"/>
        <v>0.86655112651646449</v>
      </c>
    </row>
    <row r="20" spans="1:8" ht="18.75" x14ac:dyDescent="0.3">
      <c r="A20" s="2" t="s">
        <v>33</v>
      </c>
      <c r="B20" s="2" t="s">
        <v>80</v>
      </c>
      <c r="C20" s="25" t="s">
        <v>37</v>
      </c>
      <c r="D20" s="3">
        <v>470</v>
      </c>
      <c r="E20" s="3">
        <v>240</v>
      </c>
      <c r="F20" s="3">
        <f t="shared" si="0"/>
        <v>255</v>
      </c>
      <c r="G20" s="26">
        <f t="shared" si="2"/>
        <v>0.8771929824561403</v>
      </c>
      <c r="H20" s="26">
        <f t="shared" si="2"/>
        <v>0.86580086580086579</v>
      </c>
    </row>
    <row r="21" spans="1:8" ht="18.75" x14ac:dyDescent="0.3">
      <c r="A21" s="2" t="s">
        <v>61</v>
      </c>
      <c r="B21" s="2" t="s">
        <v>81</v>
      </c>
      <c r="C21" s="25" t="s">
        <v>37</v>
      </c>
      <c r="D21" s="3"/>
      <c r="E21" s="3">
        <v>243</v>
      </c>
      <c r="F21" s="3">
        <f t="shared" si="0"/>
        <v>258</v>
      </c>
      <c r="G21" s="26">
        <f t="shared" si="2"/>
        <v>0.87489063867016625</v>
      </c>
      <c r="H21" s="26">
        <f t="shared" si="2"/>
        <v>0.86355785837651122</v>
      </c>
    </row>
    <row r="22" spans="1:8" ht="18.75" x14ac:dyDescent="0.3">
      <c r="A22" s="2" t="s">
        <v>75</v>
      </c>
      <c r="B22" s="2" t="s">
        <v>86</v>
      </c>
      <c r="C22" s="25" t="s">
        <v>76</v>
      </c>
      <c r="D22" s="3"/>
      <c r="E22" s="3">
        <v>239</v>
      </c>
      <c r="F22" s="3">
        <f t="shared" si="0"/>
        <v>254</v>
      </c>
      <c r="G22" s="26">
        <f t="shared" si="2"/>
        <v>0.87796312554872691</v>
      </c>
      <c r="H22" s="26">
        <f t="shared" si="2"/>
        <v>0.86655112651646449</v>
      </c>
    </row>
    <row r="23" spans="1:8" ht="18.75" x14ac:dyDescent="0.3">
      <c r="A23" s="2" t="s">
        <v>19</v>
      </c>
      <c r="B23" s="2" t="s">
        <v>69</v>
      </c>
      <c r="C23" s="25" t="s">
        <v>24</v>
      </c>
      <c r="D23" s="3">
        <v>1770</v>
      </c>
      <c r="E23" s="3">
        <v>207</v>
      </c>
      <c r="F23" s="3">
        <f t="shared" si="0"/>
        <v>222</v>
      </c>
      <c r="G23" s="26">
        <f t="shared" si="2"/>
        <v>0.90334236675700086</v>
      </c>
      <c r="H23" s="26">
        <f t="shared" si="2"/>
        <v>0.89126559714795006</v>
      </c>
    </row>
    <row r="24" spans="1:8" ht="18.75" x14ac:dyDescent="0.3">
      <c r="A24" s="2" t="s">
        <v>38</v>
      </c>
      <c r="B24" s="2" t="s">
        <v>82</v>
      </c>
      <c r="C24" s="25" t="s">
        <v>39</v>
      </c>
      <c r="D24" s="3">
        <v>485</v>
      </c>
      <c r="E24" s="3">
        <v>167</v>
      </c>
      <c r="F24" s="3">
        <f t="shared" si="0"/>
        <v>182</v>
      </c>
      <c r="G24" s="27">
        <f t="shared" ref="G24:H30" si="3">1000/(900+E24)</f>
        <v>0.93720712277413309</v>
      </c>
      <c r="H24" s="27">
        <f t="shared" si="3"/>
        <v>0.92421441774491686</v>
      </c>
    </row>
    <row r="25" spans="1:8" ht="18.75" x14ac:dyDescent="0.3">
      <c r="A25" s="2" t="s">
        <v>43</v>
      </c>
      <c r="B25" s="2" t="s">
        <v>83</v>
      </c>
      <c r="C25" s="25" t="s">
        <v>44</v>
      </c>
      <c r="D25" s="3">
        <v>97</v>
      </c>
      <c r="E25" s="3">
        <v>186</v>
      </c>
      <c r="F25" s="3">
        <f t="shared" si="0"/>
        <v>201</v>
      </c>
      <c r="G25" s="27">
        <f t="shared" si="3"/>
        <v>0.92081031307550643</v>
      </c>
      <c r="H25" s="27">
        <f t="shared" si="3"/>
        <v>0.90826521344232514</v>
      </c>
    </row>
    <row r="26" spans="1:8" ht="18.75" x14ac:dyDescent="0.3">
      <c r="A26" s="2" t="s">
        <v>46</v>
      </c>
      <c r="B26" s="2" t="s">
        <v>84</v>
      </c>
      <c r="C26" s="25" t="s">
        <v>47</v>
      </c>
      <c r="D26" s="3">
        <v>144</v>
      </c>
      <c r="E26" s="3">
        <v>194</v>
      </c>
      <c r="F26" s="3">
        <f t="shared" si="0"/>
        <v>209</v>
      </c>
      <c r="G26" s="27">
        <f t="shared" si="3"/>
        <v>0.91407678244972579</v>
      </c>
      <c r="H26" s="27">
        <f t="shared" si="3"/>
        <v>0.90171325518485124</v>
      </c>
    </row>
    <row r="27" spans="1:8" ht="18.75" x14ac:dyDescent="0.3">
      <c r="A27" s="2" t="s">
        <v>41</v>
      </c>
      <c r="B27" s="2" t="s">
        <v>85</v>
      </c>
      <c r="C27" s="25" t="s">
        <v>42</v>
      </c>
      <c r="D27" s="3">
        <v>505</v>
      </c>
      <c r="E27" s="3">
        <v>188</v>
      </c>
      <c r="F27" s="3">
        <f t="shared" si="0"/>
        <v>203</v>
      </c>
      <c r="G27" s="27">
        <f t="shared" si="3"/>
        <v>0.91911764705882348</v>
      </c>
      <c r="H27" s="27">
        <f t="shared" si="3"/>
        <v>0.90661831368993651</v>
      </c>
    </row>
    <row r="28" spans="1:8" ht="18.75" x14ac:dyDescent="0.3">
      <c r="A28" s="2" t="s">
        <v>48</v>
      </c>
      <c r="B28" s="2" t="s">
        <v>87</v>
      </c>
      <c r="C28" s="25" t="s">
        <v>49</v>
      </c>
      <c r="D28" s="3">
        <v>24</v>
      </c>
      <c r="E28" s="3">
        <v>201</v>
      </c>
      <c r="F28" s="3">
        <f t="shared" si="0"/>
        <v>216</v>
      </c>
      <c r="G28" s="27">
        <f t="shared" si="3"/>
        <v>0.90826521344232514</v>
      </c>
      <c r="H28" s="27">
        <f t="shared" si="3"/>
        <v>0.89605734767025091</v>
      </c>
    </row>
    <row r="29" spans="1:8" ht="18.75" x14ac:dyDescent="0.3">
      <c r="A29" s="2" t="s">
        <v>45</v>
      </c>
      <c r="B29" s="2" t="s">
        <v>90</v>
      </c>
      <c r="C29" s="25" t="s">
        <v>47</v>
      </c>
      <c r="D29" s="3">
        <v>11</v>
      </c>
      <c r="E29" s="3">
        <v>194</v>
      </c>
      <c r="F29" s="3">
        <f t="shared" si="0"/>
        <v>209</v>
      </c>
      <c r="G29" s="27">
        <f t="shared" si="3"/>
        <v>0.91407678244972579</v>
      </c>
      <c r="H29" s="27">
        <f t="shared" si="3"/>
        <v>0.90171325518485124</v>
      </c>
    </row>
    <row r="30" spans="1:8" ht="18.75" x14ac:dyDescent="0.3">
      <c r="A30" s="2" t="s">
        <v>40</v>
      </c>
      <c r="B30" s="2" t="s">
        <v>88</v>
      </c>
      <c r="C30" s="25" t="s">
        <v>89</v>
      </c>
      <c r="D30" s="3">
        <v>303</v>
      </c>
      <c r="E30" s="3">
        <v>183</v>
      </c>
      <c r="F30" s="3">
        <f t="shared" si="0"/>
        <v>198</v>
      </c>
      <c r="G30" s="27">
        <f t="shared" si="3"/>
        <v>0.92336103416435822</v>
      </c>
      <c r="H30" s="27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5" x14ac:dyDescent="0.25"/>
  <cols>
    <col min="1" max="13" width="6.7109375" style="4" customWidth="1"/>
    <col min="14" max="14" width="6.7109375" customWidth="1"/>
    <col min="15" max="15" width="2.42578125" customWidth="1"/>
  </cols>
  <sheetData>
    <row r="1" spans="1:19" ht="21" x14ac:dyDescent="0.35">
      <c r="A1" s="46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 thickBot="1" x14ac:dyDescent="0.3"/>
    <row r="5" spans="1:19" x14ac:dyDescent="0.25">
      <c r="A5" s="7" t="s">
        <v>53</v>
      </c>
      <c r="B5" s="8" t="s">
        <v>3</v>
      </c>
      <c r="C5" s="9" t="s">
        <v>53</v>
      </c>
      <c r="D5" s="8" t="s">
        <v>3</v>
      </c>
      <c r="E5" s="9" t="s">
        <v>53</v>
      </c>
      <c r="F5" s="8" t="s">
        <v>3</v>
      </c>
      <c r="G5" s="9" t="s">
        <v>53</v>
      </c>
      <c r="H5" s="8" t="s">
        <v>3</v>
      </c>
      <c r="I5" s="9" t="s">
        <v>53</v>
      </c>
      <c r="J5" s="8" t="s">
        <v>3</v>
      </c>
      <c r="K5" s="9" t="s">
        <v>53</v>
      </c>
      <c r="L5" s="8" t="s">
        <v>3</v>
      </c>
      <c r="M5" s="9" t="s">
        <v>53</v>
      </c>
      <c r="N5" s="10" t="s">
        <v>3</v>
      </c>
      <c r="O5" s="17"/>
      <c r="P5" s="7" t="s">
        <v>54</v>
      </c>
      <c r="Q5" s="8" t="s">
        <v>55</v>
      </c>
      <c r="R5" s="9" t="s">
        <v>54</v>
      </c>
      <c r="S5" s="10" t="s">
        <v>55</v>
      </c>
    </row>
    <row r="6" spans="1:19" x14ac:dyDescent="0.25">
      <c r="A6" s="11">
        <v>80</v>
      </c>
      <c r="B6" s="6">
        <f>1000/(900+A6)</f>
        <v>1.0204081632653061</v>
      </c>
      <c r="C6" s="5">
        <v>110</v>
      </c>
      <c r="D6" s="6">
        <f t="shared" ref="D6:D35" si="0">1000/(900+C6)</f>
        <v>0.99009900990099009</v>
      </c>
      <c r="E6" s="5">
        <v>140</v>
      </c>
      <c r="F6" s="6">
        <f t="shared" ref="F6:F35" si="1">1000/(900+E6)</f>
        <v>0.96153846153846156</v>
      </c>
      <c r="G6" s="5">
        <v>170</v>
      </c>
      <c r="H6" s="6">
        <f t="shared" ref="H6:H35" si="2">1000/(900+G6)</f>
        <v>0.93457943925233644</v>
      </c>
      <c r="I6" s="5">
        <v>200</v>
      </c>
      <c r="J6" s="6">
        <f t="shared" ref="J6:J35" si="3">1000/(900+I6)</f>
        <v>0.90909090909090906</v>
      </c>
      <c r="K6" s="5">
        <v>230</v>
      </c>
      <c r="L6" s="6">
        <f t="shared" ref="L6:L35" si="4">1000/(900+K6)</f>
        <v>0.88495575221238942</v>
      </c>
      <c r="M6" s="5">
        <v>260</v>
      </c>
      <c r="N6" s="12">
        <f t="shared" ref="N6:N35" si="5">1000/(900+M6)</f>
        <v>0.86206896551724133</v>
      </c>
      <c r="O6" s="17"/>
      <c r="P6" s="11">
        <v>1</v>
      </c>
      <c r="Q6" s="6">
        <f>+P6/60</f>
        <v>1.6666666666666666E-2</v>
      </c>
      <c r="R6" s="5">
        <v>30</v>
      </c>
      <c r="S6" s="12">
        <f>+R6/60</f>
        <v>0.5</v>
      </c>
    </row>
    <row r="7" spans="1:19" x14ac:dyDescent="0.25">
      <c r="A7" s="11">
        <f>+A6+1</f>
        <v>81</v>
      </c>
      <c r="B7" s="6">
        <f t="shared" ref="B7:B35" si="6">1000/(900+A7)</f>
        <v>1.019367991845056</v>
      </c>
      <c r="C7" s="5">
        <f>+C6+1</f>
        <v>111</v>
      </c>
      <c r="D7" s="6">
        <f t="shared" si="0"/>
        <v>0.98911968348170132</v>
      </c>
      <c r="E7" s="5">
        <f>+E6+1</f>
        <v>141</v>
      </c>
      <c r="F7" s="6">
        <f t="shared" si="1"/>
        <v>0.96061479346781942</v>
      </c>
      <c r="G7" s="5">
        <f>+G6+1</f>
        <v>171</v>
      </c>
      <c r="H7" s="6">
        <f t="shared" si="2"/>
        <v>0.93370681605975725</v>
      </c>
      <c r="I7" s="5">
        <f>+I6+1</f>
        <v>201</v>
      </c>
      <c r="J7" s="6">
        <f t="shared" si="3"/>
        <v>0.90826521344232514</v>
      </c>
      <c r="K7" s="5">
        <f>+K6+1</f>
        <v>231</v>
      </c>
      <c r="L7" s="6">
        <f t="shared" si="4"/>
        <v>0.88417329796640143</v>
      </c>
      <c r="M7" s="5">
        <f>+M6+1</f>
        <v>261</v>
      </c>
      <c r="N7" s="12">
        <f t="shared" si="5"/>
        <v>0.8613264427217916</v>
      </c>
      <c r="O7" s="17"/>
      <c r="P7" s="11">
        <f>+P6+1</f>
        <v>2</v>
      </c>
      <c r="Q7" s="6">
        <f t="shared" ref="Q7:S35" si="7">+P7/60</f>
        <v>3.3333333333333333E-2</v>
      </c>
      <c r="R7" s="5">
        <f>+R6+1</f>
        <v>31</v>
      </c>
      <c r="S7" s="12">
        <f t="shared" si="7"/>
        <v>0.51666666666666672</v>
      </c>
    </row>
    <row r="8" spans="1:19" x14ac:dyDescent="0.25">
      <c r="A8" s="11">
        <f t="shared" ref="A8:M35" si="8">+A7+1</f>
        <v>82</v>
      </c>
      <c r="B8" s="6">
        <f t="shared" si="6"/>
        <v>1.0183299389002036</v>
      </c>
      <c r="C8" s="5">
        <f t="shared" si="8"/>
        <v>112</v>
      </c>
      <c r="D8" s="6">
        <f t="shared" si="0"/>
        <v>0.98814229249011853</v>
      </c>
      <c r="E8" s="5">
        <f t="shared" si="8"/>
        <v>142</v>
      </c>
      <c r="F8" s="6">
        <f t="shared" si="1"/>
        <v>0.95969289827255277</v>
      </c>
      <c r="G8" s="5">
        <f t="shared" si="8"/>
        <v>172</v>
      </c>
      <c r="H8" s="6">
        <f t="shared" si="2"/>
        <v>0.93283582089552242</v>
      </c>
      <c r="I8" s="5">
        <f t="shared" si="8"/>
        <v>202</v>
      </c>
      <c r="J8" s="6">
        <f t="shared" si="3"/>
        <v>0.90744101633393826</v>
      </c>
      <c r="K8" s="5">
        <f t="shared" si="8"/>
        <v>232</v>
      </c>
      <c r="L8" s="6">
        <f t="shared" si="4"/>
        <v>0.88339222614840984</v>
      </c>
      <c r="M8" s="5">
        <f t="shared" si="8"/>
        <v>262</v>
      </c>
      <c r="N8" s="12">
        <f t="shared" si="5"/>
        <v>0.86058519793459554</v>
      </c>
      <c r="O8" s="17"/>
      <c r="P8" s="11">
        <f t="shared" ref="P8:P35" si="9">+P7+1</f>
        <v>3</v>
      </c>
      <c r="Q8" s="6">
        <f t="shared" si="7"/>
        <v>0.05</v>
      </c>
      <c r="R8" s="5">
        <f t="shared" ref="R8:R35" si="10">+R7+1</f>
        <v>32</v>
      </c>
      <c r="S8" s="12">
        <f t="shared" si="7"/>
        <v>0.53333333333333333</v>
      </c>
    </row>
    <row r="9" spans="1:19" x14ac:dyDescent="0.25">
      <c r="A9" s="11">
        <f t="shared" si="8"/>
        <v>83</v>
      </c>
      <c r="B9" s="6">
        <f t="shared" si="6"/>
        <v>1.0172939979654121</v>
      </c>
      <c r="C9" s="5">
        <f t="shared" si="8"/>
        <v>113</v>
      </c>
      <c r="D9" s="6">
        <f t="shared" si="0"/>
        <v>0.98716683119447191</v>
      </c>
      <c r="E9" s="5">
        <f t="shared" si="8"/>
        <v>143</v>
      </c>
      <c r="F9" s="6">
        <f t="shared" si="1"/>
        <v>0.95877277085330781</v>
      </c>
      <c r="G9" s="5">
        <f t="shared" si="8"/>
        <v>173</v>
      </c>
      <c r="H9" s="6">
        <f t="shared" si="2"/>
        <v>0.93196644920782856</v>
      </c>
      <c r="I9" s="5">
        <f t="shared" si="8"/>
        <v>203</v>
      </c>
      <c r="J9" s="6">
        <f t="shared" si="3"/>
        <v>0.90661831368993651</v>
      </c>
      <c r="K9" s="5">
        <f t="shared" si="8"/>
        <v>233</v>
      </c>
      <c r="L9" s="6">
        <f t="shared" si="4"/>
        <v>0.88261253309796994</v>
      </c>
      <c r="M9" s="5">
        <f t="shared" si="8"/>
        <v>263</v>
      </c>
      <c r="N9" s="12">
        <f t="shared" si="5"/>
        <v>0.85984522785898543</v>
      </c>
      <c r="O9" s="17"/>
      <c r="P9" s="11">
        <f t="shared" si="9"/>
        <v>4</v>
      </c>
      <c r="Q9" s="6">
        <f t="shared" si="7"/>
        <v>6.6666666666666666E-2</v>
      </c>
      <c r="R9" s="5">
        <f t="shared" si="10"/>
        <v>33</v>
      </c>
      <c r="S9" s="12">
        <f t="shared" si="7"/>
        <v>0.55000000000000004</v>
      </c>
    </row>
    <row r="10" spans="1:19" x14ac:dyDescent="0.25">
      <c r="A10" s="11">
        <f t="shared" si="8"/>
        <v>84</v>
      </c>
      <c r="B10" s="6">
        <f t="shared" si="6"/>
        <v>1.0162601626016261</v>
      </c>
      <c r="C10" s="5">
        <f t="shared" si="8"/>
        <v>114</v>
      </c>
      <c r="D10" s="6">
        <f t="shared" si="0"/>
        <v>0.98619329388560162</v>
      </c>
      <c r="E10" s="5">
        <f t="shared" si="8"/>
        <v>144</v>
      </c>
      <c r="F10" s="6">
        <f t="shared" si="1"/>
        <v>0.95785440613026818</v>
      </c>
      <c r="G10" s="5">
        <f t="shared" si="8"/>
        <v>174</v>
      </c>
      <c r="H10" s="6">
        <f t="shared" si="2"/>
        <v>0.93109869646182497</v>
      </c>
      <c r="I10" s="5">
        <f t="shared" si="8"/>
        <v>204</v>
      </c>
      <c r="J10" s="6">
        <f t="shared" si="3"/>
        <v>0.90579710144927539</v>
      </c>
      <c r="K10" s="5">
        <f t="shared" si="8"/>
        <v>234</v>
      </c>
      <c r="L10" s="6">
        <f t="shared" si="4"/>
        <v>0.88183421516754845</v>
      </c>
      <c r="M10" s="5">
        <f t="shared" si="8"/>
        <v>264</v>
      </c>
      <c r="N10" s="12">
        <f t="shared" si="5"/>
        <v>0.85910652920962194</v>
      </c>
      <c r="O10" s="17"/>
      <c r="P10" s="11">
        <f t="shared" si="9"/>
        <v>5</v>
      </c>
      <c r="Q10" s="6">
        <f t="shared" si="7"/>
        <v>8.3333333333333329E-2</v>
      </c>
      <c r="R10" s="5">
        <f t="shared" si="10"/>
        <v>34</v>
      </c>
      <c r="S10" s="12">
        <f t="shared" si="7"/>
        <v>0.56666666666666665</v>
      </c>
    </row>
    <row r="11" spans="1:19" x14ac:dyDescent="0.25">
      <c r="A11" s="11">
        <f t="shared" si="8"/>
        <v>85</v>
      </c>
      <c r="B11" s="6">
        <f t="shared" si="6"/>
        <v>1.015228426395939</v>
      </c>
      <c r="C11" s="5">
        <f t="shared" si="8"/>
        <v>115</v>
      </c>
      <c r="D11" s="6">
        <f t="shared" si="0"/>
        <v>0.98522167487684731</v>
      </c>
      <c r="E11" s="5">
        <f t="shared" si="8"/>
        <v>145</v>
      </c>
      <c r="F11" s="6">
        <f t="shared" si="1"/>
        <v>0.9569377990430622</v>
      </c>
      <c r="G11" s="5">
        <f t="shared" si="8"/>
        <v>175</v>
      </c>
      <c r="H11" s="6">
        <f t="shared" si="2"/>
        <v>0.93023255813953487</v>
      </c>
      <c r="I11" s="5">
        <f t="shared" si="8"/>
        <v>205</v>
      </c>
      <c r="J11" s="6">
        <f t="shared" si="3"/>
        <v>0.90497737556561086</v>
      </c>
      <c r="K11" s="5">
        <f t="shared" si="8"/>
        <v>235</v>
      </c>
      <c r="L11" s="6">
        <f t="shared" si="4"/>
        <v>0.88105726872246692</v>
      </c>
      <c r="M11" s="5">
        <f t="shared" si="8"/>
        <v>265</v>
      </c>
      <c r="N11" s="12">
        <f t="shared" si="5"/>
        <v>0.85836909871244638</v>
      </c>
      <c r="O11" s="17"/>
      <c r="P11" s="11">
        <f t="shared" si="9"/>
        <v>6</v>
      </c>
      <c r="Q11" s="6">
        <f t="shared" si="7"/>
        <v>0.1</v>
      </c>
      <c r="R11" s="5">
        <f t="shared" si="10"/>
        <v>35</v>
      </c>
      <c r="S11" s="12">
        <f t="shared" si="7"/>
        <v>0.58333333333333337</v>
      </c>
    </row>
    <row r="12" spans="1:19" x14ac:dyDescent="0.25">
      <c r="A12" s="11">
        <f t="shared" si="8"/>
        <v>86</v>
      </c>
      <c r="B12" s="6">
        <f t="shared" si="6"/>
        <v>1.0141987829614605</v>
      </c>
      <c r="C12" s="5">
        <f t="shared" si="8"/>
        <v>116</v>
      </c>
      <c r="D12" s="6">
        <f t="shared" si="0"/>
        <v>0.98425196850393704</v>
      </c>
      <c r="E12" s="5">
        <f t="shared" si="8"/>
        <v>146</v>
      </c>
      <c r="F12" s="6">
        <f t="shared" si="1"/>
        <v>0.95602294455066916</v>
      </c>
      <c r="G12" s="5">
        <f t="shared" si="8"/>
        <v>176</v>
      </c>
      <c r="H12" s="6">
        <f t="shared" si="2"/>
        <v>0.92936802973977695</v>
      </c>
      <c r="I12" s="5">
        <f t="shared" si="8"/>
        <v>206</v>
      </c>
      <c r="J12" s="6">
        <f t="shared" si="3"/>
        <v>0.9041591320072333</v>
      </c>
      <c r="K12" s="5">
        <f t="shared" si="8"/>
        <v>236</v>
      </c>
      <c r="L12" s="6">
        <f t="shared" si="4"/>
        <v>0.88028169014084512</v>
      </c>
      <c r="M12" s="5">
        <f t="shared" si="8"/>
        <v>266</v>
      </c>
      <c r="N12" s="12">
        <f t="shared" si="5"/>
        <v>0.85763293310463118</v>
      </c>
      <c r="O12" s="17"/>
      <c r="P12" s="11">
        <f t="shared" si="9"/>
        <v>7</v>
      </c>
      <c r="Q12" s="6">
        <f t="shared" si="7"/>
        <v>0.11666666666666667</v>
      </c>
      <c r="R12" s="5">
        <f t="shared" si="10"/>
        <v>36</v>
      </c>
      <c r="S12" s="12">
        <f t="shared" si="7"/>
        <v>0.6</v>
      </c>
    </row>
    <row r="13" spans="1:19" x14ac:dyDescent="0.25">
      <c r="A13" s="11">
        <f t="shared" si="8"/>
        <v>87</v>
      </c>
      <c r="B13" s="6">
        <f t="shared" si="6"/>
        <v>1.0131712259371835</v>
      </c>
      <c r="C13" s="5">
        <f t="shared" si="8"/>
        <v>117</v>
      </c>
      <c r="D13" s="6">
        <f t="shared" si="0"/>
        <v>0.98328416912487704</v>
      </c>
      <c r="E13" s="5">
        <f t="shared" si="8"/>
        <v>147</v>
      </c>
      <c r="F13" s="6">
        <f t="shared" si="1"/>
        <v>0.95510983763132762</v>
      </c>
      <c r="G13" s="5">
        <f t="shared" si="8"/>
        <v>177</v>
      </c>
      <c r="H13" s="6">
        <f t="shared" si="2"/>
        <v>0.92850510677808729</v>
      </c>
      <c r="I13" s="5">
        <f t="shared" si="8"/>
        <v>207</v>
      </c>
      <c r="J13" s="6">
        <f t="shared" si="3"/>
        <v>0.90334236675700086</v>
      </c>
      <c r="K13" s="5">
        <f t="shared" si="8"/>
        <v>237</v>
      </c>
      <c r="L13" s="6">
        <f t="shared" si="4"/>
        <v>0.87950747581354438</v>
      </c>
      <c r="M13" s="5">
        <f t="shared" si="8"/>
        <v>267</v>
      </c>
      <c r="N13" s="12">
        <f t="shared" si="5"/>
        <v>0.85689802913453295</v>
      </c>
      <c r="O13" s="17"/>
      <c r="P13" s="11">
        <f t="shared" si="9"/>
        <v>8</v>
      </c>
      <c r="Q13" s="6">
        <f t="shared" si="7"/>
        <v>0.13333333333333333</v>
      </c>
      <c r="R13" s="5">
        <f t="shared" si="10"/>
        <v>37</v>
      </c>
      <c r="S13" s="12">
        <f t="shared" si="7"/>
        <v>0.6166666666666667</v>
      </c>
    </row>
    <row r="14" spans="1:19" x14ac:dyDescent="0.25">
      <c r="A14" s="11">
        <f t="shared" si="8"/>
        <v>88</v>
      </c>
      <c r="B14" s="6">
        <f t="shared" si="6"/>
        <v>1.0121457489878543</v>
      </c>
      <c r="C14" s="5">
        <f t="shared" si="8"/>
        <v>118</v>
      </c>
      <c r="D14" s="6">
        <f t="shared" si="0"/>
        <v>0.98231827111984282</v>
      </c>
      <c r="E14" s="5">
        <f t="shared" si="8"/>
        <v>148</v>
      </c>
      <c r="F14" s="6">
        <f t="shared" si="1"/>
        <v>0.95419847328244278</v>
      </c>
      <c r="G14" s="5">
        <f t="shared" si="8"/>
        <v>178</v>
      </c>
      <c r="H14" s="6">
        <f t="shared" si="2"/>
        <v>0.92764378478664189</v>
      </c>
      <c r="I14" s="5">
        <f t="shared" si="8"/>
        <v>208</v>
      </c>
      <c r="J14" s="6">
        <f t="shared" si="3"/>
        <v>0.90252707581227432</v>
      </c>
      <c r="K14" s="5">
        <f t="shared" si="8"/>
        <v>238</v>
      </c>
      <c r="L14" s="6">
        <f t="shared" si="4"/>
        <v>0.87873462214411246</v>
      </c>
      <c r="M14" s="5">
        <f t="shared" si="8"/>
        <v>268</v>
      </c>
      <c r="N14" s="12">
        <f t="shared" si="5"/>
        <v>0.85616438356164382</v>
      </c>
      <c r="O14" s="17"/>
      <c r="P14" s="11">
        <f t="shared" si="9"/>
        <v>9</v>
      </c>
      <c r="Q14" s="6">
        <f t="shared" si="7"/>
        <v>0.15</v>
      </c>
      <c r="R14" s="5">
        <f t="shared" si="10"/>
        <v>38</v>
      </c>
      <c r="S14" s="12">
        <f t="shared" si="7"/>
        <v>0.6333333333333333</v>
      </c>
    </row>
    <row r="15" spans="1:19" x14ac:dyDescent="0.25">
      <c r="A15" s="11">
        <f t="shared" si="8"/>
        <v>89</v>
      </c>
      <c r="B15" s="6">
        <f t="shared" si="6"/>
        <v>1.0111223458038423</v>
      </c>
      <c r="C15" s="5">
        <f t="shared" si="8"/>
        <v>119</v>
      </c>
      <c r="D15" s="6">
        <f t="shared" si="0"/>
        <v>0.98135426889106969</v>
      </c>
      <c r="E15" s="5">
        <f t="shared" si="8"/>
        <v>149</v>
      </c>
      <c r="F15" s="6">
        <f t="shared" si="1"/>
        <v>0.95328884652049573</v>
      </c>
      <c r="G15" s="5">
        <f t="shared" si="8"/>
        <v>179</v>
      </c>
      <c r="H15" s="6">
        <f t="shared" si="2"/>
        <v>0.92678405931417984</v>
      </c>
      <c r="I15" s="5">
        <f t="shared" si="8"/>
        <v>209</v>
      </c>
      <c r="J15" s="6">
        <f t="shared" si="3"/>
        <v>0.90171325518485124</v>
      </c>
      <c r="K15" s="5">
        <f t="shared" si="8"/>
        <v>239</v>
      </c>
      <c r="L15" s="6">
        <f t="shared" si="4"/>
        <v>0.87796312554872691</v>
      </c>
      <c r="M15" s="5">
        <f t="shared" si="8"/>
        <v>269</v>
      </c>
      <c r="N15" s="12">
        <f t="shared" si="5"/>
        <v>0.85543199315654406</v>
      </c>
      <c r="O15" s="17"/>
      <c r="P15" s="11">
        <f t="shared" si="9"/>
        <v>10</v>
      </c>
      <c r="Q15" s="6">
        <f t="shared" si="7"/>
        <v>0.16666666666666666</v>
      </c>
      <c r="R15" s="5">
        <f t="shared" si="10"/>
        <v>39</v>
      </c>
      <c r="S15" s="12">
        <f t="shared" si="7"/>
        <v>0.65</v>
      </c>
    </row>
    <row r="16" spans="1:19" x14ac:dyDescent="0.25">
      <c r="A16" s="11">
        <f t="shared" si="8"/>
        <v>90</v>
      </c>
      <c r="B16" s="6">
        <f t="shared" si="6"/>
        <v>1.0101010101010102</v>
      </c>
      <c r="C16" s="5">
        <f t="shared" si="8"/>
        <v>120</v>
      </c>
      <c r="D16" s="6">
        <f t="shared" si="0"/>
        <v>0.98039215686274506</v>
      </c>
      <c r="E16" s="5">
        <f t="shared" si="8"/>
        <v>150</v>
      </c>
      <c r="F16" s="6">
        <f t="shared" si="1"/>
        <v>0.95238095238095233</v>
      </c>
      <c r="G16" s="5">
        <f t="shared" si="8"/>
        <v>180</v>
      </c>
      <c r="H16" s="6">
        <f t="shared" si="2"/>
        <v>0.92592592592592593</v>
      </c>
      <c r="I16" s="5">
        <f t="shared" si="8"/>
        <v>210</v>
      </c>
      <c r="J16" s="6">
        <f t="shared" si="3"/>
        <v>0.90090090090090091</v>
      </c>
      <c r="K16" s="5">
        <f t="shared" si="8"/>
        <v>240</v>
      </c>
      <c r="L16" s="6">
        <f t="shared" si="4"/>
        <v>0.8771929824561403</v>
      </c>
      <c r="M16" s="5">
        <f t="shared" si="8"/>
        <v>270</v>
      </c>
      <c r="N16" s="12">
        <f t="shared" si="5"/>
        <v>0.85470085470085466</v>
      </c>
      <c r="O16" s="17"/>
      <c r="P16" s="11">
        <f t="shared" si="9"/>
        <v>11</v>
      </c>
      <c r="Q16" s="6">
        <f t="shared" si="7"/>
        <v>0.18333333333333332</v>
      </c>
      <c r="R16" s="5">
        <f t="shared" si="10"/>
        <v>40</v>
      </c>
      <c r="S16" s="12">
        <f t="shared" si="7"/>
        <v>0.66666666666666663</v>
      </c>
    </row>
    <row r="17" spans="1:19" x14ac:dyDescent="0.25">
      <c r="A17" s="11">
        <f t="shared" si="8"/>
        <v>91</v>
      </c>
      <c r="B17" s="6">
        <f t="shared" si="6"/>
        <v>1.0090817356205852</v>
      </c>
      <c r="C17" s="5">
        <f t="shared" si="8"/>
        <v>121</v>
      </c>
      <c r="D17" s="6">
        <f t="shared" si="0"/>
        <v>0.97943192948090108</v>
      </c>
      <c r="E17" s="5">
        <f t="shared" si="8"/>
        <v>151</v>
      </c>
      <c r="F17" s="6">
        <f t="shared" si="1"/>
        <v>0.95147478591817314</v>
      </c>
      <c r="G17" s="5">
        <f t="shared" si="8"/>
        <v>181</v>
      </c>
      <c r="H17" s="6">
        <f t="shared" si="2"/>
        <v>0.92506938020351526</v>
      </c>
      <c r="I17" s="5">
        <f t="shared" si="8"/>
        <v>211</v>
      </c>
      <c r="J17" s="6">
        <f t="shared" si="3"/>
        <v>0.90009000900090008</v>
      </c>
      <c r="K17" s="5">
        <f t="shared" si="8"/>
        <v>241</v>
      </c>
      <c r="L17" s="6">
        <f t="shared" si="4"/>
        <v>0.87642418930762489</v>
      </c>
      <c r="M17" s="5">
        <f t="shared" si="8"/>
        <v>271</v>
      </c>
      <c r="N17" s="12">
        <f t="shared" si="5"/>
        <v>0.85397096498719038</v>
      </c>
      <c r="O17" s="17"/>
      <c r="P17" s="11">
        <f t="shared" si="9"/>
        <v>12</v>
      </c>
      <c r="Q17" s="6">
        <f t="shared" si="7"/>
        <v>0.2</v>
      </c>
      <c r="R17" s="5">
        <f t="shared" si="10"/>
        <v>41</v>
      </c>
      <c r="S17" s="12">
        <f t="shared" si="7"/>
        <v>0.68333333333333335</v>
      </c>
    </row>
    <row r="18" spans="1:19" x14ac:dyDescent="0.25">
      <c r="A18" s="11">
        <f t="shared" si="8"/>
        <v>92</v>
      </c>
      <c r="B18" s="6">
        <f t="shared" si="6"/>
        <v>1.0080645161290323</v>
      </c>
      <c r="C18" s="5">
        <f t="shared" si="8"/>
        <v>122</v>
      </c>
      <c r="D18" s="6">
        <f t="shared" si="0"/>
        <v>0.97847358121330719</v>
      </c>
      <c r="E18" s="5">
        <f t="shared" si="8"/>
        <v>152</v>
      </c>
      <c r="F18" s="6">
        <f t="shared" si="1"/>
        <v>0.95057034220532322</v>
      </c>
      <c r="G18" s="5">
        <f t="shared" si="8"/>
        <v>182</v>
      </c>
      <c r="H18" s="6">
        <f t="shared" si="2"/>
        <v>0.92421441774491686</v>
      </c>
      <c r="I18" s="5">
        <f t="shared" si="8"/>
        <v>212</v>
      </c>
      <c r="J18" s="6">
        <f t="shared" si="3"/>
        <v>0.89928057553956831</v>
      </c>
      <c r="K18" s="5">
        <f t="shared" si="8"/>
        <v>242</v>
      </c>
      <c r="L18" s="6">
        <f t="shared" si="4"/>
        <v>0.87565674255691772</v>
      </c>
      <c r="M18" s="5">
        <f t="shared" si="8"/>
        <v>272</v>
      </c>
      <c r="N18" s="12">
        <f t="shared" si="5"/>
        <v>0.85324232081911267</v>
      </c>
      <c r="O18" s="17"/>
      <c r="P18" s="11">
        <f t="shared" si="9"/>
        <v>13</v>
      </c>
      <c r="Q18" s="6">
        <f t="shared" si="7"/>
        <v>0.21666666666666667</v>
      </c>
      <c r="R18" s="5">
        <f t="shared" si="10"/>
        <v>42</v>
      </c>
      <c r="S18" s="12">
        <f t="shared" si="7"/>
        <v>0.7</v>
      </c>
    </row>
    <row r="19" spans="1:19" x14ac:dyDescent="0.25">
      <c r="A19" s="11">
        <f t="shared" si="8"/>
        <v>93</v>
      </c>
      <c r="B19" s="6">
        <f t="shared" si="6"/>
        <v>1.0070493454179255</v>
      </c>
      <c r="C19" s="5">
        <f t="shared" si="8"/>
        <v>123</v>
      </c>
      <c r="D19" s="6">
        <f t="shared" si="0"/>
        <v>0.97751710654936463</v>
      </c>
      <c r="E19" s="5">
        <f t="shared" si="8"/>
        <v>153</v>
      </c>
      <c r="F19" s="6">
        <f t="shared" si="1"/>
        <v>0.94966761633428298</v>
      </c>
      <c r="G19" s="5">
        <f t="shared" si="8"/>
        <v>183</v>
      </c>
      <c r="H19" s="6">
        <f t="shared" si="2"/>
        <v>0.92336103416435822</v>
      </c>
      <c r="I19" s="5">
        <f t="shared" si="8"/>
        <v>213</v>
      </c>
      <c r="J19" s="6">
        <f t="shared" si="3"/>
        <v>0.89847259658580414</v>
      </c>
      <c r="K19" s="5">
        <f t="shared" si="8"/>
        <v>243</v>
      </c>
      <c r="L19" s="6">
        <f t="shared" si="4"/>
        <v>0.87489063867016625</v>
      </c>
      <c r="M19" s="5">
        <f t="shared" si="8"/>
        <v>273</v>
      </c>
      <c r="N19" s="12">
        <f t="shared" si="5"/>
        <v>0.85251491901108267</v>
      </c>
      <c r="O19" s="17"/>
      <c r="P19" s="11">
        <f t="shared" si="9"/>
        <v>14</v>
      </c>
      <c r="Q19" s="6">
        <f t="shared" si="7"/>
        <v>0.23333333333333334</v>
      </c>
      <c r="R19" s="5">
        <f t="shared" si="10"/>
        <v>43</v>
      </c>
      <c r="S19" s="12">
        <f t="shared" si="7"/>
        <v>0.71666666666666667</v>
      </c>
    </row>
    <row r="20" spans="1:19" x14ac:dyDescent="0.25">
      <c r="A20" s="11">
        <f t="shared" si="8"/>
        <v>94</v>
      </c>
      <c r="B20" s="6">
        <f t="shared" si="6"/>
        <v>1.0060362173038229</v>
      </c>
      <c r="C20" s="5">
        <f t="shared" si="8"/>
        <v>124</v>
      </c>
      <c r="D20" s="6">
        <f t="shared" si="0"/>
        <v>0.9765625</v>
      </c>
      <c r="E20" s="5">
        <f t="shared" si="8"/>
        <v>154</v>
      </c>
      <c r="F20" s="6">
        <f t="shared" si="1"/>
        <v>0.94876660341555974</v>
      </c>
      <c r="G20" s="5">
        <f t="shared" si="8"/>
        <v>184</v>
      </c>
      <c r="H20" s="6">
        <f t="shared" si="2"/>
        <v>0.92250922509225097</v>
      </c>
      <c r="I20" s="5">
        <f t="shared" si="8"/>
        <v>214</v>
      </c>
      <c r="J20" s="6">
        <f t="shared" si="3"/>
        <v>0.89766606822262118</v>
      </c>
      <c r="K20" s="5">
        <f t="shared" si="8"/>
        <v>244</v>
      </c>
      <c r="L20" s="6">
        <f t="shared" si="4"/>
        <v>0.87412587412587417</v>
      </c>
      <c r="M20" s="5">
        <f t="shared" si="8"/>
        <v>274</v>
      </c>
      <c r="N20" s="12">
        <f t="shared" si="5"/>
        <v>0.85178875638841567</v>
      </c>
      <c r="O20" s="17"/>
      <c r="P20" s="11">
        <f t="shared" si="9"/>
        <v>15</v>
      </c>
      <c r="Q20" s="6">
        <f t="shared" si="7"/>
        <v>0.25</v>
      </c>
      <c r="R20" s="5">
        <f t="shared" si="10"/>
        <v>44</v>
      </c>
      <c r="S20" s="12">
        <f t="shared" si="7"/>
        <v>0.73333333333333328</v>
      </c>
    </row>
    <row r="21" spans="1:19" x14ac:dyDescent="0.25">
      <c r="A21" s="11">
        <f t="shared" si="8"/>
        <v>95</v>
      </c>
      <c r="B21" s="6">
        <f t="shared" si="6"/>
        <v>1.0050251256281406</v>
      </c>
      <c r="C21" s="5">
        <f t="shared" si="8"/>
        <v>125</v>
      </c>
      <c r="D21" s="6">
        <f t="shared" si="0"/>
        <v>0.97560975609756095</v>
      </c>
      <c r="E21" s="5">
        <f t="shared" si="8"/>
        <v>155</v>
      </c>
      <c r="F21" s="6">
        <f t="shared" si="1"/>
        <v>0.94786729857819907</v>
      </c>
      <c r="G21" s="5">
        <f t="shared" si="8"/>
        <v>185</v>
      </c>
      <c r="H21" s="6">
        <f t="shared" si="2"/>
        <v>0.92165898617511521</v>
      </c>
      <c r="I21" s="5">
        <f t="shared" si="8"/>
        <v>215</v>
      </c>
      <c r="J21" s="6">
        <f t="shared" si="3"/>
        <v>0.89686098654708524</v>
      </c>
      <c r="K21" s="5">
        <f t="shared" si="8"/>
        <v>245</v>
      </c>
      <c r="L21" s="6">
        <f t="shared" si="4"/>
        <v>0.8733624454148472</v>
      </c>
      <c r="M21" s="5">
        <f t="shared" si="8"/>
        <v>275</v>
      </c>
      <c r="N21" s="12">
        <f t="shared" si="5"/>
        <v>0.85106382978723405</v>
      </c>
      <c r="O21" s="17"/>
      <c r="P21" s="11">
        <f t="shared" si="9"/>
        <v>16</v>
      </c>
      <c r="Q21" s="6">
        <f t="shared" si="7"/>
        <v>0.26666666666666666</v>
      </c>
      <c r="R21" s="5">
        <f t="shared" si="10"/>
        <v>45</v>
      </c>
      <c r="S21" s="12">
        <f t="shared" si="7"/>
        <v>0.75</v>
      </c>
    </row>
    <row r="22" spans="1:19" x14ac:dyDescent="0.25">
      <c r="A22" s="11">
        <f t="shared" si="8"/>
        <v>96</v>
      </c>
      <c r="B22" s="6">
        <f t="shared" si="6"/>
        <v>1.0040160642570282</v>
      </c>
      <c r="C22" s="5">
        <f t="shared" si="8"/>
        <v>126</v>
      </c>
      <c r="D22" s="6">
        <f t="shared" si="0"/>
        <v>0.97465886939571145</v>
      </c>
      <c r="E22" s="5">
        <f t="shared" si="8"/>
        <v>156</v>
      </c>
      <c r="F22" s="6">
        <f t="shared" si="1"/>
        <v>0.94696969696969702</v>
      </c>
      <c r="G22" s="5">
        <f t="shared" si="8"/>
        <v>186</v>
      </c>
      <c r="H22" s="6">
        <f t="shared" si="2"/>
        <v>0.92081031307550643</v>
      </c>
      <c r="I22" s="5">
        <f t="shared" si="8"/>
        <v>216</v>
      </c>
      <c r="J22" s="6">
        <f t="shared" si="3"/>
        <v>0.89605734767025091</v>
      </c>
      <c r="K22" s="5">
        <f t="shared" si="8"/>
        <v>246</v>
      </c>
      <c r="L22" s="6">
        <f t="shared" si="4"/>
        <v>0.87260034904013961</v>
      </c>
      <c r="M22" s="5">
        <f t="shared" si="8"/>
        <v>276</v>
      </c>
      <c r="N22" s="12">
        <f t="shared" si="5"/>
        <v>0.85034013605442171</v>
      </c>
      <c r="O22" s="17"/>
      <c r="P22" s="11">
        <f t="shared" si="9"/>
        <v>17</v>
      </c>
      <c r="Q22" s="6">
        <f t="shared" si="7"/>
        <v>0.28333333333333333</v>
      </c>
      <c r="R22" s="5">
        <f t="shared" si="10"/>
        <v>46</v>
      </c>
      <c r="S22" s="12">
        <f t="shared" si="7"/>
        <v>0.76666666666666672</v>
      </c>
    </row>
    <row r="23" spans="1:19" x14ac:dyDescent="0.25">
      <c r="A23" s="11">
        <f t="shared" si="8"/>
        <v>97</v>
      </c>
      <c r="B23" s="6">
        <f t="shared" si="6"/>
        <v>1.0030090270812437</v>
      </c>
      <c r="C23" s="5">
        <f t="shared" si="8"/>
        <v>127</v>
      </c>
      <c r="D23" s="6">
        <f t="shared" si="0"/>
        <v>0.97370983446932813</v>
      </c>
      <c r="E23" s="5">
        <f t="shared" si="8"/>
        <v>157</v>
      </c>
      <c r="F23" s="6">
        <f t="shared" si="1"/>
        <v>0.94607379375591294</v>
      </c>
      <c r="G23" s="5">
        <f t="shared" si="8"/>
        <v>187</v>
      </c>
      <c r="H23" s="6">
        <f t="shared" si="2"/>
        <v>0.91996320147194111</v>
      </c>
      <c r="I23" s="5">
        <f t="shared" si="8"/>
        <v>217</v>
      </c>
      <c r="J23" s="6">
        <f t="shared" si="3"/>
        <v>0.89525514771709935</v>
      </c>
      <c r="K23" s="5">
        <f t="shared" si="8"/>
        <v>247</v>
      </c>
      <c r="L23" s="6">
        <f t="shared" si="4"/>
        <v>0.87183958151700092</v>
      </c>
      <c r="M23" s="5">
        <f t="shared" si="8"/>
        <v>277</v>
      </c>
      <c r="N23" s="12">
        <f t="shared" si="5"/>
        <v>0.84961767204757854</v>
      </c>
      <c r="O23" s="17"/>
      <c r="P23" s="11">
        <f t="shared" si="9"/>
        <v>18</v>
      </c>
      <c r="Q23" s="6">
        <f t="shared" si="7"/>
        <v>0.3</v>
      </c>
      <c r="R23" s="5">
        <f t="shared" si="10"/>
        <v>47</v>
      </c>
      <c r="S23" s="12">
        <f t="shared" si="7"/>
        <v>0.78333333333333333</v>
      </c>
    </row>
    <row r="24" spans="1:19" x14ac:dyDescent="0.25">
      <c r="A24" s="11">
        <f t="shared" si="8"/>
        <v>98</v>
      </c>
      <c r="B24" s="6">
        <f t="shared" si="6"/>
        <v>1.002004008016032</v>
      </c>
      <c r="C24" s="5">
        <f t="shared" si="8"/>
        <v>128</v>
      </c>
      <c r="D24" s="6">
        <f t="shared" si="0"/>
        <v>0.97276264591439687</v>
      </c>
      <c r="E24" s="5">
        <f t="shared" si="8"/>
        <v>158</v>
      </c>
      <c r="F24" s="6">
        <f t="shared" si="1"/>
        <v>0.94517958412098302</v>
      </c>
      <c r="G24" s="5">
        <f t="shared" si="8"/>
        <v>188</v>
      </c>
      <c r="H24" s="6">
        <f t="shared" si="2"/>
        <v>0.91911764705882348</v>
      </c>
      <c r="I24" s="5">
        <f t="shared" si="8"/>
        <v>218</v>
      </c>
      <c r="J24" s="6">
        <f t="shared" si="3"/>
        <v>0.89445438282647582</v>
      </c>
      <c r="K24" s="5">
        <f t="shared" si="8"/>
        <v>248</v>
      </c>
      <c r="L24" s="6">
        <f t="shared" si="4"/>
        <v>0.87108013937282225</v>
      </c>
      <c r="M24" s="5">
        <f t="shared" si="8"/>
        <v>278</v>
      </c>
      <c r="N24" s="12">
        <f t="shared" si="5"/>
        <v>0.84889643463497455</v>
      </c>
      <c r="O24" s="17"/>
      <c r="P24" s="11">
        <f t="shared" si="9"/>
        <v>19</v>
      </c>
      <c r="Q24" s="6">
        <f t="shared" si="7"/>
        <v>0.31666666666666665</v>
      </c>
      <c r="R24" s="5">
        <f t="shared" si="10"/>
        <v>48</v>
      </c>
      <c r="S24" s="12">
        <f t="shared" si="7"/>
        <v>0.8</v>
      </c>
    </row>
    <row r="25" spans="1:19" x14ac:dyDescent="0.25">
      <c r="A25" s="11">
        <f t="shared" si="8"/>
        <v>99</v>
      </c>
      <c r="B25" s="6">
        <f t="shared" si="6"/>
        <v>1.0010010010010011</v>
      </c>
      <c r="C25" s="5">
        <f t="shared" si="8"/>
        <v>129</v>
      </c>
      <c r="D25" s="6">
        <f t="shared" si="0"/>
        <v>0.97181729834791064</v>
      </c>
      <c r="E25" s="5">
        <f t="shared" si="8"/>
        <v>159</v>
      </c>
      <c r="F25" s="6">
        <f t="shared" si="1"/>
        <v>0.94428706326723322</v>
      </c>
      <c r="G25" s="5">
        <f t="shared" si="8"/>
        <v>189</v>
      </c>
      <c r="H25" s="6">
        <f t="shared" si="2"/>
        <v>0.91827364554637281</v>
      </c>
      <c r="I25" s="5">
        <f t="shared" si="8"/>
        <v>219</v>
      </c>
      <c r="J25" s="6">
        <f t="shared" si="3"/>
        <v>0.89365504915102767</v>
      </c>
      <c r="K25" s="5">
        <f t="shared" si="8"/>
        <v>249</v>
      </c>
      <c r="L25" s="6">
        <f t="shared" si="4"/>
        <v>0.8703220191470844</v>
      </c>
      <c r="M25" s="5">
        <f t="shared" si="8"/>
        <v>279</v>
      </c>
      <c r="N25" s="12">
        <f t="shared" si="5"/>
        <v>0.8481764206955047</v>
      </c>
      <c r="O25" s="17"/>
      <c r="P25" s="11">
        <f t="shared" si="9"/>
        <v>20</v>
      </c>
      <c r="Q25" s="6">
        <f t="shared" si="7"/>
        <v>0.33333333333333331</v>
      </c>
      <c r="R25" s="5">
        <f t="shared" si="10"/>
        <v>49</v>
      </c>
      <c r="S25" s="12">
        <f t="shared" si="7"/>
        <v>0.81666666666666665</v>
      </c>
    </row>
    <row r="26" spans="1:19" x14ac:dyDescent="0.25">
      <c r="A26" s="11">
        <f t="shared" si="8"/>
        <v>100</v>
      </c>
      <c r="B26" s="6">
        <f t="shared" si="6"/>
        <v>1</v>
      </c>
      <c r="C26" s="5">
        <f t="shared" si="8"/>
        <v>130</v>
      </c>
      <c r="D26" s="6">
        <f t="shared" si="0"/>
        <v>0.970873786407767</v>
      </c>
      <c r="E26" s="5">
        <f t="shared" si="8"/>
        <v>160</v>
      </c>
      <c r="F26" s="6">
        <f t="shared" si="1"/>
        <v>0.94339622641509435</v>
      </c>
      <c r="G26" s="5">
        <f t="shared" si="8"/>
        <v>190</v>
      </c>
      <c r="H26" s="6">
        <f t="shared" si="2"/>
        <v>0.91743119266055051</v>
      </c>
      <c r="I26" s="5">
        <f t="shared" si="8"/>
        <v>220</v>
      </c>
      <c r="J26" s="6">
        <f t="shared" si="3"/>
        <v>0.8928571428571429</v>
      </c>
      <c r="K26" s="5">
        <f t="shared" si="8"/>
        <v>250</v>
      </c>
      <c r="L26" s="6">
        <f t="shared" si="4"/>
        <v>0.86956521739130432</v>
      </c>
      <c r="M26" s="5">
        <f t="shared" si="8"/>
        <v>280</v>
      </c>
      <c r="N26" s="12">
        <f t="shared" si="5"/>
        <v>0.84745762711864403</v>
      </c>
      <c r="O26" s="17"/>
      <c r="P26" s="11">
        <f t="shared" si="9"/>
        <v>21</v>
      </c>
      <c r="Q26" s="6">
        <f t="shared" si="7"/>
        <v>0.35</v>
      </c>
      <c r="R26" s="5">
        <f t="shared" si="10"/>
        <v>50</v>
      </c>
      <c r="S26" s="12">
        <f t="shared" si="7"/>
        <v>0.83333333333333337</v>
      </c>
    </row>
    <row r="27" spans="1:19" x14ac:dyDescent="0.25">
      <c r="A27" s="11">
        <f t="shared" si="8"/>
        <v>101</v>
      </c>
      <c r="B27" s="6">
        <f t="shared" si="6"/>
        <v>0.99900099900099903</v>
      </c>
      <c r="C27" s="5">
        <f t="shared" si="8"/>
        <v>131</v>
      </c>
      <c r="D27" s="6">
        <f t="shared" si="0"/>
        <v>0.96993210475266733</v>
      </c>
      <c r="E27" s="5">
        <f t="shared" si="8"/>
        <v>161</v>
      </c>
      <c r="F27" s="6">
        <f t="shared" si="1"/>
        <v>0.94250706880301605</v>
      </c>
      <c r="G27" s="5">
        <f t="shared" si="8"/>
        <v>191</v>
      </c>
      <c r="H27" s="6">
        <f t="shared" si="2"/>
        <v>0.91659028414298804</v>
      </c>
      <c r="I27" s="5">
        <f t="shared" si="8"/>
        <v>221</v>
      </c>
      <c r="J27" s="6">
        <f t="shared" si="3"/>
        <v>0.89206066012488849</v>
      </c>
      <c r="K27" s="5">
        <f t="shared" si="8"/>
        <v>251</v>
      </c>
      <c r="L27" s="6">
        <f t="shared" si="4"/>
        <v>0.86880973066898348</v>
      </c>
      <c r="M27" s="5">
        <f t="shared" si="8"/>
        <v>281</v>
      </c>
      <c r="N27" s="12">
        <f t="shared" si="5"/>
        <v>0.84674005080440307</v>
      </c>
      <c r="O27" s="17"/>
      <c r="P27" s="11">
        <f t="shared" si="9"/>
        <v>22</v>
      </c>
      <c r="Q27" s="6">
        <f t="shared" si="7"/>
        <v>0.36666666666666664</v>
      </c>
      <c r="R27" s="5">
        <f t="shared" si="10"/>
        <v>51</v>
      </c>
      <c r="S27" s="12">
        <f t="shared" si="7"/>
        <v>0.85</v>
      </c>
    </row>
    <row r="28" spans="1:19" x14ac:dyDescent="0.25">
      <c r="A28" s="11">
        <f t="shared" si="8"/>
        <v>102</v>
      </c>
      <c r="B28" s="6">
        <f t="shared" si="6"/>
        <v>0.99800399201596801</v>
      </c>
      <c r="C28" s="5">
        <f t="shared" si="8"/>
        <v>132</v>
      </c>
      <c r="D28" s="6">
        <f t="shared" si="0"/>
        <v>0.96899224806201545</v>
      </c>
      <c r="E28" s="5">
        <f t="shared" si="8"/>
        <v>162</v>
      </c>
      <c r="F28" s="6">
        <f t="shared" si="1"/>
        <v>0.94161958568738224</v>
      </c>
      <c r="G28" s="5">
        <f t="shared" si="8"/>
        <v>192</v>
      </c>
      <c r="H28" s="6">
        <f t="shared" si="2"/>
        <v>0.91575091575091572</v>
      </c>
      <c r="I28" s="5">
        <f t="shared" si="8"/>
        <v>222</v>
      </c>
      <c r="J28" s="6">
        <f t="shared" si="3"/>
        <v>0.89126559714795006</v>
      </c>
      <c r="K28" s="5">
        <f t="shared" si="8"/>
        <v>252</v>
      </c>
      <c r="L28" s="6">
        <f t="shared" si="4"/>
        <v>0.86805555555555558</v>
      </c>
      <c r="M28" s="5">
        <f t="shared" si="8"/>
        <v>282</v>
      </c>
      <c r="N28" s="12">
        <f t="shared" si="5"/>
        <v>0.84602368866328259</v>
      </c>
      <c r="O28" s="17"/>
      <c r="P28" s="11">
        <f t="shared" si="9"/>
        <v>23</v>
      </c>
      <c r="Q28" s="6">
        <f t="shared" si="7"/>
        <v>0.38333333333333336</v>
      </c>
      <c r="R28" s="5">
        <f t="shared" si="10"/>
        <v>52</v>
      </c>
      <c r="S28" s="12">
        <f t="shared" si="7"/>
        <v>0.8666666666666667</v>
      </c>
    </row>
    <row r="29" spans="1:19" x14ac:dyDescent="0.25">
      <c r="A29" s="11">
        <f t="shared" si="8"/>
        <v>103</v>
      </c>
      <c r="B29" s="6">
        <f t="shared" si="6"/>
        <v>0.99700897308075775</v>
      </c>
      <c r="C29" s="5">
        <f t="shared" si="8"/>
        <v>133</v>
      </c>
      <c r="D29" s="6">
        <f t="shared" si="0"/>
        <v>0.96805421103581801</v>
      </c>
      <c r="E29" s="5">
        <f t="shared" si="8"/>
        <v>163</v>
      </c>
      <c r="F29" s="6">
        <f t="shared" si="1"/>
        <v>0.94073377234242705</v>
      </c>
      <c r="G29" s="5">
        <f t="shared" si="8"/>
        <v>193</v>
      </c>
      <c r="H29" s="6">
        <f t="shared" si="2"/>
        <v>0.91491308325709053</v>
      </c>
      <c r="I29" s="5">
        <f t="shared" si="8"/>
        <v>223</v>
      </c>
      <c r="J29" s="6">
        <f t="shared" si="3"/>
        <v>0.89047195013357083</v>
      </c>
      <c r="K29" s="5">
        <f t="shared" si="8"/>
        <v>253</v>
      </c>
      <c r="L29" s="6">
        <f t="shared" si="4"/>
        <v>0.86730268863833482</v>
      </c>
      <c r="M29" s="5">
        <f t="shared" si="8"/>
        <v>283</v>
      </c>
      <c r="N29" s="12">
        <f t="shared" si="5"/>
        <v>0.84530853761622993</v>
      </c>
      <c r="O29" s="17"/>
      <c r="P29" s="11">
        <f t="shared" si="9"/>
        <v>24</v>
      </c>
      <c r="Q29" s="6">
        <f t="shared" si="7"/>
        <v>0.4</v>
      </c>
      <c r="R29" s="5">
        <f t="shared" si="10"/>
        <v>53</v>
      </c>
      <c r="S29" s="12">
        <f t="shared" si="7"/>
        <v>0.8833333333333333</v>
      </c>
    </row>
    <row r="30" spans="1:19" x14ac:dyDescent="0.25">
      <c r="A30" s="11">
        <f t="shared" si="8"/>
        <v>104</v>
      </c>
      <c r="B30" s="6">
        <f t="shared" si="6"/>
        <v>0.99601593625498008</v>
      </c>
      <c r="C30" s="5">
        <f t="shared" si="8"/>
        <v>134</v>
      </c>
      <c r="D30" s="6">
        <f t="shared" si="0"/>
        <v>0.96711798839458418</v>
      </c>
      <c r="E30" s="5">
        <f t="shared" si="8"/>
        <v>164</v>
      </c>
      <c r="F30" s="6">
        <f t="shared" si="1"/>
        <v>0.93984962406015038</v>
      </c>
      <c r="G30" s="5">
        <f t="shared" si="8"/>
        <v>194</v>
      </c>
      <c r="H30" s="6">
        <f t="shared" si="2"/>
        <v>0.91407678244972579</v>
      </c>
      <c r="I30" s="5">
        <f t="shared" si="8"/>
        <v>224</v>
      </c>
      <c r="J30" s="6">
        <f t="shared" si="3"/>
        <v>0.88967971530249113</v>
      </c>
      <c r="K30" s="5">
        <f t="shared" si="8"/>
        <v>254</v>
      </c>
      <c r="L30" s="6">
        <f t="shared" si="4"/>
        <v>0.86655112651646449</v>
      </c>
      <c r="M30" s="5">
        <f t="shared" si="8"/>
        <v>284</v>
      </c>
      <c r="N30" s="12">
        <f t="shared" si="5"/>
        <v>0.84459459459459463</v>
      </c>
      <c r="O30" s="17"/>
      <c r="P30" s="11">
        <f t="shared" si="9"/>
        <v>25</v>
      </c>
      <c r="Q30" s="6">
        <f t="shared" si="7"/>
        <v>0.41666666666666669</v>
      </c>
      <c r="R30" s="5">
        <f t="shared" si="10"/>
        <v>54</v>
      </c>
      <c r="S30" s="12">
        <f t="shared" si="7"/>
        <v>0.9</v>
      </c>
    </row>
    <row r="31" spans="1:19" x14ac:dyDescent="0.25">
      <c r="A31" s="11">
        <f t="shared" si="8"/>
        <v>105</v>
      </c>
      <c r="B31" s="6">
        <f t="shared" si="6"/>
        <v>0.99502487562189057</v>
      </c>
      <c r="C31" s="5">
        <f t="shared" si="8"/>
        <v>135</v>
      </c>
      <c r="D31" s="6">
        <f t="shared" si="0"/>
        <v>0.96618357487922701</v>
      </c>
      <c r="E31" s="5">
        <f t="shared" si="8"/>
        <v>165</v>
      </c>
      <c r="F31" s="6">
        <f t="shared" si="1"/>
        <v>0.93896713615023475</v>
      </c>
      <c r="G31" s="5">
        <f t="shared" si="8"/>
        <v>195</v>
      </c>
      <c r="H31" s="6">
        <f t="shared" si="2"/>
        <v>0.91324200913242004</v>
      </c>
      <c r="I31" s="5">
        <f t="shared" si="8"/>
        <v>225</v>
      </c>
      <c r="J31" s="6">
        <f t="shared" si="3"/>
        <v>0.88888888888888884</v>
      </c>
      <c r="K31" s="5">
        <f t="shared" si="8"/>
        <v>255</v>
      </c>
      <c r="L31" s="6">
        <f t="shared" si="4"/>
        <v>0.86580086580086579</v>
      </c>
      <c r="M31" s="5">
        <f t="shared" si="8"/>
        <v>285</v>
      </c>
      <c r="N31" s="12">
        <f t="shared" si="5"/>
        <v>0.84388185654008441</v>
      </c>
      <c r="O31" s="17"/>
      <c r="P31" s="11">
        <f t="shared" si="9"/>
        <v>26</v>
      </c>
      <c r="Q31" s="6">
        <f t="shared" si="7"/>
        <v>0.43333333333333335</v>
      </c>
      <c r="R31" s="5">
        <f t="shared" si="10"/>
        <v>55</v>
      </c>
      <c r="S31" s="12">
        <f t="shared" si="7"/>
        <v>0.91666666666666663</v>
      </c>
    </row>
    <row r="32" spans="1:19" x14ac:dyDescent="0.25">
      <c r="A32" s="11">
        <f t="shared" si="8"/>
        <v>106</v>
      </c>
      <c r="B32" s="6">
        <f t="shared" si="6"/>
        <v>0.99403578528827041</v>
      </c>
      <c r="C32" s="5">
        <f t="shared" si="8"/>
        <v>136</v>
      </c>
      <c r="D32" s="6">
        <f t="shared" si="0"/>
        <v>0.96525096525096521</v>
      </c>
      <c r="E32" s="5">
        <f t="shared" si="8"/>
        <v>166</v>
      </c>
      <c r="F32" s="6">
        <f t="shared" si="1"/>
        <v>0.93808630393996251</v>
      </c>
      <c r="G32" s="5">
        <f t="shared" si="8"/>
        <v>196</v>
      </c>
      <c r="H32" s="6">
        <f t="shared" si="2"/>
        <v>0.91240875912408759</v>
      </c>
      <c r="I32" s="5">
        <f t="shared" si="8"/>
        <v>226</v>
      </c>
      <c r="J32" s="6">
        <f t="shared" si="3"/>
        <v>0.88809946714031973</v>
      </c>
      <c r="K32" s="5">
        <f t="shared" si="8"/>
        <v>256</v>
      </c>
      <c r="L32" s="6">
        <f t="shared" si="4"/>
        <v>0.86505190311418689</v>
      </c>
      <c r="M32" s="5">
        <f t="shared" si="8"/>
        <v>286</v>
      </c>
      <c r="N32" s="12">
        <f t="shared" si="5"/>
        <v>0.84317032040472173</v>
      </c>
      <c r="O32" s="17"/>
      <c r="P32" s="11">
        <f t="shared" si="9"/>
        <v>27</v>
      </c>
      <c r="Q32" s="6">
        <f t="shared" si="7"/>
        <v>0.45</v>
      </c>
      <c r="R32" s="5">
        <f t="shared" si="10"/>
        <v>56</v>
      </c>
      <c r="S32" s="12">
        <f t="shared" si="7"/>
        <v>0.93333333333333335</v>
      </c>
    </row>
    <row r="33" spans="1:19" x14ac:dyDescent="0.25">
      <c r="A33" s="11">
        <f t="shared" si="8"/>
        <v>107</v>
      </c>
      <c r="B33" s="6">
        <f t="shared" si="6"/>
        <v>0.99304865938430986</v>
      </c>
      <c r="C33" s="5">
        <f t="shared" si="8"/>
        <v>137</v>
      </c>
      <c r="D33" s="6">
        <f t="shared" si="0"/>
        <v>0.96432015429122464</v>
      </c>
      <c r="E33" s="5">
        <f t="shared" si="8"/>
        <v>167</v>
      </c>
      <c r="F33" s="6">
        <f t="shared" si="1"/>
        <v>0.93720712277413309</v>
      </c>
      <c r="G33" s="5">
        <f t="shared" si="8"/>
        <v>197</v>
      </c>
      <c r="H33" s="6">
        <f t="shared" si="2"/>
        <v>0.91157702825888787</v>
      </c>
      <c r="I33" s="5">
        <f t="shared" si="8"/>
        <v>227</v>
      </c>
      <c r="J33" s="6">
        <f t="shared" si="3"/>
        <v>0.88731144631765746</v>
      </c>
      <c r="K33" s="5">
        <f t="shared" si="8"/>
        <v>257</v>
      </c>
      <c r="L33" s="6">
        <f t="shared" si="4"/>
        <v>0.86430423509075194</v>
      </c>
      <c r="M33" s="5">
        <f t="shared" si="8"/>
        <v>287</v>
      </c>
      <c r="N33" s="12">
        <f t="shared" si="5"/>
        <v>0.84245998315080028</v>
      </c>
      <c r="O33" s="17"/>
      <c r="P33" s="11">
        <f t="shared" si="9"/>
        <v>28</v>
      </c>
      <c r="Q33" s="6">
        <f t="shared" si="7"/>
        <v>0.46666666666666667</v>
      </c>
      <c r="R33" s="5">
        <f t="shared" si="10"/>
        <v>57</v>
      </c>
      <c r="S33" s="12">
        <f t="shared" si="7"/>
        <v>0.95</v>
      </c>
    </row>
    <row r="34" spans="1:19" x14ac:dyDescent="0.25">
      <c r="A34" s="11">
        <f t="shared" si="8"/>
        <v>108</v>
      </c>
      <c r="B34" s="6">
        <f t="shared" si="6"/>
        <v>0.99206349206349209</v>
      </c>
      <c r="C34" s="5">
        <f t="shared" si="8"/>
        <v>138</v>
      </c>
      <c r="D34" s="6">
        <f t="shared" si="0"/>
        <v>0.96339113680154143</v>
      </c>
      <c r="E34" s="5">
        <f t="shared" si="8"/>
        <v>168</v>
      </c>
      <c r="F34" s="6">
        <f t="shared" si="1"/>
        <v>0.93632958801498123</v>
      </c>
      <c r="G34" s="5">
        <f t="shared" si="8"/>
        <v>198</v>
      </c>
      <c r="H34" s="6">
        <f t="shared" si="2"/>
        <v>0.91074681238615662</v>
      </c>
      <c r="I34" s="5">
        <f t="shared" si="8"/>
        <v>228</v>
      </c>
      <c r="J34" s="6">
        <f t="shared" si="3"/>
        <v>0.88652482269503541</v>
      </c>
      <c r="K34" s="5">
        <f t="shared" si="8"/>
        <v>258</v>
      </c>
      <c r="L34" s="6">
        <f t="shared" si="4"/>
        <v>0.86355785837651122</v>
      </c>
      <c r="M34" s="5">
        <f t="shared" si="8"/>
        <v>288</v>
      </c>
      <c r="N34" s="12">
        <f t="shared" si="5"/>
        <v>0.84175084175084181</v>
      </c>
      <c r="O34" s="17"/>
      <c r="P34" s="11">
        <f t="shared" si="9"/>
        <v>29</v>
      </c>
      <c r="Q34" s="6">
        <f t="shared" si="7"/>
        <v>0.48333333333333334</v>
      </c>
      <c r="R34" s="5">
        <f t="shared" si="10"/>
        <v>58</v>
      </c>
      <c r="S34" s="12">
        <f t="shared" si="7"/>
        <v>0.96666666666666667</v>
      </c>
    </row>
    <row r="35" spans="1:19" ht="15.75" thickBot="1" x14ac:dyDescent="0.3">
      <c r="A35" s="13">
        <f t="shared" si="8"/>
        <v>109</v>
      </c>
      <c r="B35" s="14">
        <f t="shared" si="6"/>
        <v>0.99108027750247774</v>
      </c>
      <c r="C35" s="15">
        <f t="shared" si="8"/>
        <v>139</v>
      </c>
      <c r="D35" s="14">
        <f t="shared" si="0"/>
        <v>0.9624639076034649</v>
      </c>
      <c r="E35" s="15">
        <f t="shared" si="8"/>
        <v>169</v>
      </c>
      <c r="F35" s="14">
        <f t="shared" si="1"/>
        <v>0.93545369504209541</v>
      </c>
      <c r="G35" s="15">
        <f t="shared" si="8"/>
        <v>199</v>
      </c>
      <c r="H35" s="14">
        <f t="shared" si="2"/>
        <v>0.90991810737033663</v>
      </c>
      <c r="I35" s="15">
        <f t="shared" si="8"/>
        <v>229</v>
      </c>
      <c r="J35" s="14">
        <f t="shared" si="3"/>
        <v>0.8857395925597874</v>
      </c>
      <c r="K35" s="15">
        <f t="shared" si="8"/>
        <v>259</v>
      </c>
      <c r="L35" s="14">
        <f t="shared" si="4"/>
        <v>0.86281276962899056</v>
      </c>
      <c r="M35" s="15">
        <f t="shared" si="8"/>
        <v>289</v>
      </c>
      <c r="N35" s="16">
        <f t="shared" si="5"/>
        <v>0.84104289318755254</v>
      </c>
      <c r="O35" s="17"/>
      <c r="P35" s="13">
        <f t="shared" si="9"/>
        <v>30</v>
      </c>
      <c r="Q35" s="14">
        <f t="shared" si="7"/>
        <v>0.5</v>
      </c>
      <c r="R35" s="15">
        <f t="shared" si="10"/>
        <v>59</v>
      </c>
      <c r="S35" s="16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5" x14ac:dyDescent="0.25"/>
  <cols>
    <col min="4" max="4" width="9.5703125" bestFit="1" customWidth="1"/>
  </cols>
  <sheetData>
    <row r="1" spans="1:19" x14ac:dyDescent="0.25">
      <c r="A1" s="32" t="s">
        <v>118</v>
      </c>
      <c r="B1" s="33"/>
      <c r="C1" s="33"/>
      <c r="D1" s="34"/>
      <c r="F1" s="32" t="s">
        <v>127</v>
      </c>
      <c r="G1" s="33"/>
      <c r="H1" s="33"/>
      <c r="I1" s="34"/>
      <c r="K1" s="32" t="s">
        <v>126</v>
      </c>
      <c r="L1" s="33"/>
      <c r="M1" s="33" t="s">
        <v>130</v>
      </c>
      <c r="N1" s="34">
        <f>220</f>
        <v>220</v>
      </c>
      <c r="P1" s="32" t="s">
        <v>131</v>
      </c>
      <c r="Q1" s="33"/>
      <c r="R1" s="33"/>
      <c r="S1" s="34"/>
    </row>
    <row r="2" spans="1:19" x14ac:dyDescent="0.25">
      <c r="A2" s="35"/>
      <c r="B2" s="19"/>
      <c r="C2" s="19"/>
      <c r="D2" s="21"/>
      <c r="F2" s="35"/>
      <c r="G2" s="19"/>
      <c r="H2" s="19"/>
      <c r="I2" s="21"/>
      <c r="K2" s="35"/>
      <c r="L2" s="19"/>
      <c r="M2" s="19"/>
      <c r="N2" s="21"/>
      <c r="P2" s="35"/>
      <c r="Q2" s="19"/>
      <c r="R2" s="19"/>
      <c r="S2" s="21"/>
    </row>
    <row r="3" spans="1:19" x14ac:dyDescent="0.25">
      <c r="A3" s="35">
        <v>222</v>
      </c>
      <c r="B3" s="20" t="s">
        <v>96</v>
      </c>
      <c r="C3" s="19" t="s">
        <v>119</v>
      </c>
      <c r="D3" s="36">
        <f>AVERAGE(A3:A33)</f>
        <v>219.09677419354838</v>
      </c>
      <c r="F3" s="35">
        <v>228</v>
      </c>
      <c r="G3" s="20" t="s">
        <v>96</v>
      </c>
      <c r="H3" s="19" t="s">
        <v>119</v>
      </c>
      <c r="I3" s="36">
        <f>AVERAGE(F3:F28)</f>
        <v>229.76923076923077</v>
      </c>
      <c r="K3" s="35">
        <v>225</v>
      </c>
      <c r="L3" s="19" t="s">
        <v>98</v>
      </c>
      <c r="M3" s="19" t="s">
        <v>119</v>
      </c>
      <c r="N3" s="21">
        <v>218</v>
      </c>
      <c r="P3" s="35">
        <v>264</v>
      </c>
      <c r="Q3" s="40" t="s">
        <v>132</v>
      </c>
      <c r="R3" s="19" t="s">
        <v>119</v>
      </c>
      <c r="S3" s="36">
        <f>AVERAGE(P3:P12)</f>
        <v>262.7</v>
      </c>
    </row>
    <row r="4" spans="1:19" x14ac:dyDescent="0.25">
      <c r="A4" s="35">
        <v>216</v>
      </c>
      <c r="B4" s="20" t="s">
        <v>96</v>
      </c>
      <c r="C4" s="19" t="s">
        <v>121</v>
      </c>
      <c r="D4" s="36">
        <f>AVERAGE(A3:A4)</f>
        <v>219</v>
      </c>
      <c r="F4" s="35">
        <v>240</v>
      </c>
      <c r="G4" s="20" t="s">
        <v>96</v>
      </c>
      <c r="H4" s="19" t="s">
        <v>121</v>
      </c>
      <c r="I4" s="36">
        <f>AVERAGE(F3:F7)</f>
        <v>230</v>
      </c>
      <c r="K4" s="35">
        <v>210</v>
      </c>
      <c r="L4" s="19" t="s">
        <v>98</v>
      </c>
      <c r="M4" s="19"/>
      <c r="N4" s="21"/>
      <c r="P4" s="35">
        <v>267</v>
      </c>
      <c r="Q4" s="40" t="s">
        <v>132</v>
      </c>
      <c r="R4" s="19" t="s">
        <v>121</v>
      </c>
      <c r="S4" s="36">
        <f>AVERAGE(P3:P8)</f>
        <v>263.16666666666669</v>
      </c>
    </row>
    <row r="5" spans="1:19" x14ac:dyDescent="0.25">
      <c r="A5" s="35">
        <v>213</v>
      </c>
      <c r="B5" s="20" t="s">
        <v>97</v>
      </c>
      <c r="C5" s="19" t="s">
        <v>120</v>
      </c>
      <c r="D5" s="36">
        <f>AVERAGE(A5:A11)</f>
        <v>222.42857142857142</v>
      </c>
      <c r="F5" s="35">
        <v>231</v>
      </c>
      <c r="G5" s="20" t="s">
        <v>96</v>
      </c>
      <c r="H5" s="19" t="s">
        <v>120</v>
      </c>
      <c r="I5" s="36">
        <f>AVERAGE(F8:F14)</f>
        <v>232.71428571428572</v>
      </c>
      <c r="K5" s="35"/>
      <c r="L5" s="19"/>
      <c r="M5" s="19"/>
      <c r="N5" s="21"/>
      <c r="P5" s="35">
        <v>258</v>
      </c>
      <c r="Q5" s="40" t="s">
        <v>132</v>
      </c>
      <c r="R5" s="19" t="s">
        <v>120</v>
      </c>
      <c r="S5" s="36">
        <v>261</v>
      </c>
    </row>
    <row r="6" spans="1:19" x14ac:dyDescent="0.25">
      <c r="A6" s="35">
        <v>222</v>
      </c>
      <c r="B6" s="20" t="s">
        <v>97</v>
      </c>
      <c r="C6" s="19" t="s">
        <v>122</v>
      </c>
      <c r="D6" s="36">
        <f>AVERAGE(A12:A33)</f>
        <v>218.04545454545453</v>
      </c>
      <c r="F6" s="35">
        <v>228</v>
      </c>
      <c r="G6" s="20" t="s">
        <v>96</v>
      </c>
      <c r="H6" s="19" t="s">
        <v>122</v>
      </c>
      <c r="I6" s="36">
        <f>AVERAGE(F15:F28)</f>
        <v>228.21428571428572</v>
      </c>
      <c r="K6" s="39" t="s">
        <v>128</v>
      </c>
      <c r="L6" s="19"/>
      <c r="M6" s="19"/>
      <c r="N6" s="21"/>
      <c r="P6" s="35">
        <v>252</v>
      </c>
      <c r="Q6" s="40" t="s">
        <v>132</v>
      </c>
      <c r="R6" s="19" t="s">
        <v>122</v>
      </c>
      <c r="S6" s="36">
        <v>262</v>
      </c>
    </row>
    <row r="7" spans="1:19" x14ac:dyDescent="0.25">
      <c r="A7" s="35">
        <v>219</v>
      </c>
      <c r="B7" s="20" t="s">
        <v>97</v>
      </c>
      <c r="C7" s="19"/>
      <c r="D7" s="21"/>
      <c r="F7" s="35">
        <v>223</v>
      </c>
      <c r="G7" s="20" t="s">
        <v>96</v>
      </c>
      <c r="H7" s="19"/>
      <c r="I7" s="21"/>
      <c r="K7" s="35">
        <v>204</v>
      </c>
      <c r="L7" s="19" t="s">
        <v>96</v>
      </c>
      <c r="M7" s="19" t="s">
        <v>119</v>
      </c>
      <c r="N7" s="36">
        <f>AVERAGE(K7:K18)</f>
        <v>220.41666666666666</v>
      </c>
      <c r="P7" s="35">
        <v>262</v>
      </c>
      <c r="Q7" s="40" t="s">
        <v>132</v>
      </c>
      <c r="R7" s="19"/>
      <c r="S7" s="21"/>
    </row>
    <row r="8" spans="1:19" x14ac:dyDescent="0.25">
      <c r="A8" s="35">
        <v>231</v>
      </c>
      <c r="B8" s="20" t="s">
        <v>97</v>
      </c>
      <c r="C8" s="19" t="s">
        <v>123</v>
      </c>
      <c r="D8" s="21">
        <f>MIN(A3:A33)</f>
        <v>207</v>
      </c>
      <c r="F8" s="35">
        <v>237</v>
      </c>
      <c r="G8" s="20" t="s">
        <v>97</v>
      </c>
      <c r="H8" s="19" t="s">
        <v>123</v>
      </c>
      <c r="I8" s="21">
        <f>MIN(F3:F33)</f>
        <v>195</v>
      </c>
      <c r="K8" s="35">
        <v>221</v>
      </c>
      <c r="L8" s="19" t="s">
        <v>96</v>
      </c>
      <c r="M8" s="19" t="s">
        <v>121</v>
      </c>
      <c r="N8" s="36">
        <f>AVERAGE(K7:K11)</f>
        <v>218.2</v>
      </c>
      <c r="P8" s="35">
        <v>276</v>
      </c>
      <c r="Q8" s="40" t="s">
        <v>132</v>
      </c>
      <c r="R8" s="19" t="s">
        <v>123</v>
      </c>
      <c r="S8" s="21">
        <f>MIN(P3:P12)</f>
        <v>252</v>
      </c>
    </row>
    <row r="9" spans="1:19" x14ac:dyDescent="0.25">
      <c r="A9" s="35">
        <v>222</v>
      </c>
      <c r="B9" s="20" t="s">
        <v>97</v>
      </c>
      <c r="C9" s="19" t="s">
        <v>124</v>
      </c>
      <c r="D9" s="21">
        <f>MAX(A3:A33)</f>
        <v>231</v>
      </c>
      <c r="F9" s="35">
        <v>222</v>
      </c>
      <c r="G9" s="20" t="s">
        <v>97</v>
      </c>
      <c r="H9" s="19" t="s">
        <v>124</v>
      </c>
      <c r="I9" s="21">
        <f>MAX(F3:F33)</f>
        <v>246</v>
      </c>
      <c r="K9" s="35">
        <v>216</v>
      </c>
      <c r="L9" s="19" t="s">
        <v>96</v>
      </c>
      <c r="M9" s="19" t="s">
        <v>120</v>
      </c>
      <c r="N9" s="36">
        <f>AVERAGE(K12:K15)</f>
        <v>224.25</v>
      </c>
      <c r="P9" s="35">
        <v>261</v>
      </c>
      <c r="Q9" s="40" t="s">
        <v>133</v>
      </c>
      <c r="R9" s="19" t="s">
        <v>124</v>
      </c>
      <c r="S9" s="21">
        <f>MAX(P3:P13)</f>
        <v>276</v>
      </c>
    </row>
    <row r="10" spans="1:19" x14ac:dyDescent="0.25">
      <c r="A10" s="35">
        <v>228</v>
      </c>
      <c r="B10" s="20" t="s">
        <v>97</v>
      </c>
      <c r="C10" s="19"/>
      <c r="D10" s="21"/>
      <c r="F10" s="35">
        <v>231</v>
      </c>
      <c r="G10" s="20" t="s">
        <v>97</v>
      </c>
      <c r="H10" s="20"/>
      <c r="I10" s="21"/>
      <c r="K10" s="35">
        <v>228</v>
      </c>
      <c r="L10" s="19" t="s">
        <v>96</v>
      </c>
      <c r="M10" s="19" t="s">
        <v>122</v>
      </c>
      <c r="N10" s="36">
        <f>AVERAGE(K16:K18)</f>
        <v>219</v>
      </c>
      <c r="P10" s="35">
        <v>265</v>
      </c>
      <c r="Q10" s="40" t="s">
        <v>134</v>
      </c>
      <c r="R10" s="19"/>
      <c r="S10" s="21"/>
    </row>
    <row r="11" spans="1:19" x14ac:dyDescent="0.25">
      <c r="A11" s="35">
        <v>222</v>
      </c>
      <c r="B11" s="20" t="s">
        <v>97</v>
      </c>
      <c r="C11" s="19"/>
      <c r="D11" s="21"/>
      <c r="F11" s="35">
        <v>228</v>
      </c>
      <c r="G11" s="20" t="s">
        <v>97</v>
      </c>
      <c r="H11" s="20"/>
      <c r="I11" s="21"/>
      <c r="K11" s="35">
        <v>222</v>
      </c>
      <c r="L11" s="19" t="s">
        <v>96</v>
      </c>
      <c r="M11" s="19"/>
      <c r="N11" s="21"/>
      <c r="P11" s="35">
        <v>258</v>
      </c>
      <c r="Q11" s="40" t="s">
        <v>134</v>
      </c>
      <c r="R11" s="19"/>
      <c r="S11" s="21"/>
    </row>
    <row r="12" spans="1:19" ht="15.75" thickBot="1" x14ac:dyDescent="0.3">
      <c r="A12" s="35">
        <v>207</v>
      </c>
      <c r="B12" s="20" t="s">
        <v>98</v>
      </c>
      <c r="C12" s="19"/>
      <c r="D12" s="21"/>
      <c r="F12" s="35">
        <v>246</v>
      </c>
      <c r="G12" s="20" t="s">
        <v>97</v>
      </c>
      <c r="H12" s="20"/>
      <c r="I12" s="21"/>
      <c r="K12" s="35">
        <v>219</v>
      </c>
      <c r="L12" s="19" t="s">
        <v>97</v>
      </c>
      <c r="M12" s="19" t="s">
        <v>123</v>
      </c>
      <c r="N12" s="21">
        <f>MIN(K7:K18)</f>
        <v>204</v>
      </c>
      <c r="P12" s="37">
        <v>264</v>
      </c>
      <c r="Q12" s="41" t="s">
        <v>134</v>
      </c>
      <c r="R12" s="22"/>
      <c r="S12" s="23"/>
    </row>
    <row r="13" spans="1:19" x14ac:dyDescent="0.25">
      <c r="A13" s="35">
        <v>231</v>
      </c>
      <c r="B13" s="20" t="s">
        <v>98</v>
      </c>
      <c r="C13" s="19"/>
      <c r="D13" s="21"/>
      <c r="F13" s="35">
        <v>234</v>
      </c>
      <c r="G13" s="20" t="s">
        <v>97</v>
      </c>
      <c r="H13" s="20"/>
      <c r="I13" s="21"/>
      <c r="K13" s="35">
        <v>222</v>
      </c>
      <c r="L13" s="19" t="s">
        <v>97</v>
      </c>
      <c r="M13" s="19" t="s">
        <v>124</v>
      </c>
      <c r="N13" s="21">
        <f>MAX(K7:K18)</f>
        <v>228</v>
      </c>
    </row>
    <row r="14" spans="1:19" x14ac:dyDescent="0.25">
      <c r="A14" s="35">
        <v>231</v>
      </c>
      <c r="B14" s="20" t="s">
        <v>98</v>
      </c>
      <c r="C14" s="19"/>
      <c r="D14" s="21"/>
      <c r="F14" s="35">
        <v>231</v>
      </c>
      <c r="G14" s="20" t="s">
        <v>97</v>
      </c>
      <c r="H14" s="20"/>
      <c r="I14" s="21"/>
      <c r="K14" s="35">
        <v>228</v>
      </c>
      <c r="L14" s="19" t="s">
        <v>97</v>
      </c>
      <c r="M14" s="19"/>
      <c r="N14" s="21"/>
    </row>
    <row r="15" spans="1:19" x14ac:dyDescent="0.25">
      <c r="A15" s="35">
        <v>216</v>
      </c>
      <c r="B15" s="20" t="s">
        <v>98</v>
      </c>
      <c r="C15" s="19"/>
      <c r="D15" s="21"/>
      <c r="F15" s="35">
        <v>240</v>
      </c>
      <c r="G15" s="20" t="s">
        <v>98</v>
      </c>
      <c r="H15" s="20"/>
      <c r="I15" s="21"/>
      <c r="K15" s="35">
        <v>228</v>
      </c>
      <c r="L15" s="19" t="s">
        <v>97</v>
      </c>
      <c r="M15" s="19"/>
      <c r="N15" s="21"/>
    </row>
    <row r="16" spans="1:19" x14ac:dyDescent="0.25">
      <c r="A16" s="35">
        <v>219</v>
      </c>
      <c r="B16" s="20" t="s">
        <v>98</v>
      </c>
      <c r="C16" s="19"/>
      <c r="D16" s="21"/>
      <c r="F16" s="35">
        <v>228</v>
      </c>
      <c r="G16" s="20" t="s">
        <v>98</v>
      </c>
      <c r="H16" s="20"/>
      <c r="I16" s="21"/>
      <c r="K16" s="35">
        <v>216</v>
      </c>
      <c r="L16" s="19" t="s">
        <v>98</v>
      </c>
      <c r="M16" s="19"/>
      <c r="N16" s="21"/>
    </row>
    <row r="17" spans="1:14" x14ac:dyDescent="0.25">
      <c r="A17" s="35">
        <v>219</v>
      </c>
      <c r="B17" s="20" t="s">
        <v>98</v>
      </c>
      <c r="C17" s="19"/>
      <c r="D17" s="21"/>
      <c r="F17" s="35">
        <v>234</v>
      </c>
      <c r="G17" s="20" t="s">
        <v>98</v>
      </c>
      <c r="H17" s="20"/>
      <c r="I17" s="21"/>
      <c r="K17" s="35">
        <v>222</v>
      </c>
      <c r="L17" s="19" t="s">
        <v>98</v>
      </c>
      <c r="M17" s="19"/>
      <c r="N17" s="21"/>
    </row>
    <row r="18" spans="1:14" x14ac:dyDescent="0.25">
      <c r="A18" s="35">
        <v>219</v>
      </c>
      <c r="B18" s="20" t="s">
        <v>98</v>
      </c>
      <c r="C18" s="19"/>
      <c r="D18" s="21"/>
      <c r="F18" s="35">
        <v>232</v>
      </c>
      <c r="G18" s="20" t="s">
        <v>98</v>
      </c>
      <c r="H18" s="20"/>
      <c r="I18" s="21"/>
      <c r="K18" s="35">
        <v>219</v>
      </c>
      <c r="L18" s="19" t="s">
        <v>98</v>
      </c>
      <c r="M18" s="19"/>
      <c r="N18" s="21"/>
    </row>
    <row r="19" spans="1:14" x14ac:dyDescent="0.25">
      <c r="A19" s="35">
        <v>216</v>
      </c>
      <c r="B19" s="20" t="s">
        <v>98</v>
      </c>
      <c r="C19" s="19"/>
      <c r="D19" s="21"/>
      <c r="F19" s="35">
        <v>225</v>
      </c>
      <c r="G19" s="20" t="s">
        <v>98</v>
      </c>
      <c r="H19" s="20"/>
      <c r="I19" s="21"/>
      <c r="K19" s="35"/>
      <c r="L19" s="19"/>
      <c r="M19" s="19"/>
      <c r="N19" s="21"/>
    </row>
    <row r="20" spans="1:14" x14ac:dyDescent="0.25">
      <c r="A20" s="35">
        <v>222</v>
      </c>
      <c r="B20" s="20" t="s">
        <v>98</v>
      </c>
      <c r="C20" s="19"/>
      <c r="D20" s="21"/>
      <c r="F20" s="35">
        <v>216</v>
      </c>
      <c r="G20" s="20" t="s">
        <v>98</v>
      </c>
      <c r="H20" s="20"/>
      <c r="I20" s="21"/>
      <c r="K20" s="39" t="s">
        <v>129</v>
      </c>
      <c r="L20" s="19"/>
      <c r="M20" s="19"/>
      <c r="N20" s="21"/>
    </row>
    <row r="21" spans="1:14" x14ac:dyDescent="0.25">
      <c r="A21" s="35">
        <v>219</v>
      </c>
      <c r="B21" s="20" t="s">
        <v>98</v>
      </c>
      <c r="C21" s="19"/>
      <c r="D21" s="21"/>
      <c r="F21" s="35">
        <v>234</v>
      </c>
      <c r="G21" s="20" t="s">
        <v>98</v>
      </c>
      <c r="H21" s="20"/>
      <c r="I21" s="21"/>
      <c r="K21" s="35">
        <v>222</v>
      </c>
      <c r="L21" s="19" t="s">
        <v>98</v>
      </c>
      <c r="M21" s="19" t="s">
        <v>119</v>
      </c>
      <c r="N21" s="36">
        <f>AVERAGE(K21:K26)</f>
        <v>222.5</v>
      </c>
    </row>
    <row r="22" spans="1:14" x14ac:dyDescent="0.25">
      <c r="A22" s="35">
        <v>222</v>
      </c>
      <c r="B22" s="20" t="s">
        <v>98</v>
      </c>
      <c r="C22" s="19"/>
      <c r="D22" s="21"/>
      <c r="F22" s="35">
        <v>237</v>
      </c>
      <c r="G22" s="20" t="s">
        <v>98</v>
      </c>
      <c r="H22" s="20"/>
      <c r="I22" s="21"/>
      <c r="K22" s="35">
        <v>219</v>
      </c>
      <c r="L22" s="19" t="s">
        <v>98</v>
      </c>
      <c r="M22" s="19"/>
      <c r="N22" s="21"/>
    </row>
    <row r="23" spans="1:14" x14ac:dyDescent="0.25">
      <c r="A23" s="35">
        <v>219</v>
      </c>
      <c r="B23" s="20" t="s">
        <v>98</v>
      </c>
      <c r="C23" s="19"/>
      <c r="D23" s="21"/>
      <c r="F23" s="35">
        <v>240</v>
      </c>
      <c r="G23" s="20" t="s">
        <v>98</v>
      </c>
      <c r="H23" s="20"/>
      <c r="I23" s="21"/>
      <c r="K23" s="35">
        <v>222</v>
      </c>
      <c r="L23" s="19" t="s">
        <v>98</v>
      </c>
      <c r="M23" s="19"/>
      <c r="N23" s="21"/>
    </row>
    <row r="24" spans="1:14" x14ac:dyDescent="0.25">
      <c r="A24" s="35">
        <v>213</v>
      </c>
      <c r="B24" s="20" t="s">
        <v>98</v>
      </c>
      <c r="C24" s="19"/>
      <c r="D24" s="21"/>
      <c r="F24" s="35">
        <v>216</v>
      </c>
      <c r="G24" s="20" t="s">
        <v>98</v>
      </c>
      <c r="H24" s="20"/>
      <c r="I24" s="21"/>
      <c r="K24" s="35">
        <v>228</v>
      </c>
      <c r="L24" s="19" t="s">
        <v>98</v>
      </c>
      <c r="M24" s="19"/>
      <c r="N24" s="21"/>
    </row>
    <row r="25" spans="1:14" x14ac:dyDescent="0.25">
      <c r="A25" s="35">
        <v>210</v>
      </c>
      <c r="B25" s="20" t="s">
        <v>98</v>
      </c>
      <c r="C25" s="19"/>
      <c r="D25" s="21"/>
      <c r="F25" s="35">
        <v>228</v>
      </c>
      <c r="G25" s="20" t="s">
        <v>98</v>
      </c>
      <c r="H25" s="20"/>
      <c r="I25" s="21"/>
      <c r="K25" s="35">
        <v>228</v>
      </c>
      <c r="L25" s="19" t="s">
        <v>97</v>
      </c>
      <c r="M25" s="19"/>
      <c r="N25" s="21"/>
    </row>
    <row r="26" spans="1:14" ht="15.75" thickBot="1" x14ac:dyDescent="0.3">
      <c r="A26" s="35">
        <v>213</v>
      </c>
      <c r="B26" s="20" t="s">
        <v>98</v>
      </c>
      <c r="C26" s="19"/>
      <c r="D26" s="21"/>
      <c r="F26" s="35">
        <v>230</v>
      </c>
      <c r="G26" s="20" t="s">
        <v>98</v>
      </c>
      <c r="H26" s="20"/>
      <c r="I26" s="21"/>
      <c r="K26" s="37">
        <v>216</v>
      </c>
      <c r="L26" s="22" t="s">
        <v>98</v>
      </c>
      <c r="M26" s="22"/>
      <c r="N26" s="23"/>
    </row>
    <row r="27" spans="1:14" x14ac:dyDescent="0.25">
      <c r="A27" s="35">
        <v>225</v>
      </c>
      <c r="B27" s="20" t="s">
        <v>98</v>
      </c>
      <c r="C27" s="19"/>
      <c r="D27" s="21"/>
      <c r="F27" s="35">
        <v>195</v>
      </c>
      <c r="G27" s="20" t="s">
        <v>98</v>
      </c>
      <c r="H27" s="20"/>
      <c r="I27" s="21"/>
    </row>
    <row r="28" spans="1:14" ht="15.75" thickBot="1" x14ac:dyDescent="0.3">
      <c r="A28" s="35">
        <v>216</v>
      </c>
      <c r="B28" s="20" t="s">
        <v>98</v>
      </c>
      <c r="C28" s="19"/>
      <c r="D28" s="21"/>
      <c r="F28" s="37">
        <v>240</v>
      </c>
      <c r="G28" s="38" t="s">
        <v>98</v>
      </c>
      <c r="H28" s="38"/>
      <c r="I28" s="23"/>
    </row>
    <row r="29" spans="1:14" x14ac:dyDescent="0.25">
      <c r="A29" s="35">
        <v>222</v>
      </c>
      <c r="B29" s="20" t="s">
        <v>98</v>
      </c>
      <c r="C29" s="19"/>
      <c r="D29" s="21"/>
    </row>
    <row r="30" spans="1:14" x14ac:dyDescent="0.25">
      <c r="A30" s="35">
        <v>207</v>
      </c>
      <c r="B30" s="20" t="s">
        <v>98</v>
      </c>
      <c r="C30" s="19"/>
      <c r="D30" s="21"/>
    </row>
    <row r="31" spans="1:14" x14ac:dyDescent="0.25">
      <c r="A31" s="35">
        <v>219</v>
      </c>
      <c r="B31" s="20" t="s">
        <v>98</v>
      </c>
      <c r="C31" s="19"/>
      <c r="D31" s="21"/>
    </row>
    <row r="32" spans="1:14" x14ac:dyDescent="0.25">
      <c r="A32" s="35">
        <v>207</v>
      </c>
      <c r="B32" s="20" t="s">
        <v>98</v>
      </c>
      <c r="C32" s="19"/>
      <c r="D32" s="21"/>
    </row>
    <row r="33" spans="1:4" ht="15.75" thickBot="1" x14ac:dyDescent="0.3">
      <c r="A33" s="37">
        <v>225</v>
      </c>
      <c r="B33" s="38" t="s">
        <v>98</v>
      </c>
      <c r="C33" s="22"/>
      <c r="D33" s="23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2014 Season Series Scoring</vt:lpstr>
      <vt:lpstr>Race to the Pub</vt:lpstr>
      <vt:lpstr>All Member Summary</vt:lpstr>
      <vt:lpstr>RefSheet</vt:lpstr>
      <vt:lpstr>Various Handicaps</vt:lpstr>
      <vt:lpstr>Sheet1</vt:lpstr>
      <vt:lpstr>'2014 Season Series Scoring'!Print_Area</vt:lpstr>
      <vt:lpstr>'All Member Summary'!Print_Area</vt:lpstr>
      <vt:lpstr>'Race to the Pub'!Print_Area</vt:lpstr>
      <vt:lpstr>RefSheet!Print_Area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Michael Maloney</cp:lastModifiedBy>
  <cp:lastPrinted>2014-03-22T14:45:41Z</cp:lastPrinted>
  <dcterms:created xsi:type="dcterms:W3CDTF">2012-01-17T03:16:29Z</dcterms:created>
  <dcterms:modified xsi:type="dcterms:W3CDTF">2014-11-24T14:35:16Z</dcterms:modified>
</cp:coreProperties>
</file>